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mgsfs01\TRE-MG\SGA\CCL\SELIC\2023\DOCUMENTOS EM PDF\LICITACOES\PE 13 2023\05. EDITAL\"/>
    </mc:Choice>
  </mc:AlternateContent>
  <bookViews>
    <workbookView xWindow="0" yWindow="0" windowWidth="20490" windowHeight="7755"/>
  </bookViews>
  <sheets>
    <sheet name="NOVA" sheetId="2" r:id="rId1"/>
  </sheets>
  <definedNames>
    <definedName name="_xlnm.Print_Area" localSheetId="0">NOVA!$A$1:$F$61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2" l="1"/>
  <c r="D66" i="2" l="1"/>
  <c r="D16" i="2"/>
  <c r="D14" i="2"/>
  <c r="D49" i="2" l="1"/>
  <c r="C31" i="2" l="1"/>
  <c r="D31" i="2" s="1"/>
  <c r="D59" i="2" l="1"/>
  <c r="D60" i="2"/>
  <c r="D58" i="2"/>
  <c r="D43" i="2"/>
  <c r="D42" i="2"/>
  <c r="D27" i="2"/>
  <c r="D28" i="2"/>
  <c r="D26" i="2"/>
  <c r="D11" i="2"/>
  <c r="D12" i="2"/>
  <c r="D10" i="2"/>
  <c r="F35" i="2" l="1"/>
  <c r="F67" i="2"/>
  <c r="C66" i="2"/>
  <c r="F66" i="2" s="1"/>
  <c r="D65" i="2"/>
  <c r="F65" i="2" s="1"/>
  <c r="C64" i="2"/>
  <c r="F64" i="2" s="1"/>
  <c r="C63" i="2"/>
  <c r="C62" i="2"/>
  <c r="F60" i="2"/>
  <c r="F59" i="2"/>
  <c r="F58" i="2"/>
  <c r="D56" i="2"/>
  <c r="F56" i="2" s="1"/>
  <c r="D55" i="2"/>
  <c r="F55" i="2" s="1"/>
  <c r="D54" i="2"/>
  <c r="F54" i="2" s="1"/>
  <c r="F51" i="2"/>
  <c r="C50" i="2"/>
  <c r="F49" i="2"/>
  <c r="C48" i="2"/>
  <c r="F48" i="2" s="1"/>
  <c r="C47" i="2"/>
  <c r="C46" i="2"/>
  <c r="F44" i="2"/>
  <c r="F43" i="2"/>
  <c r="F42" i="2"/>
  <c r="D40" i="2"/>
  <c r="F40" i="2" s="1"/>
  <c r="D39" i="2"/>
  <c r="F39" i="2" s="1"/>
  <c r="D38" i="2"/>
  <c r="F38" i="2" s="1"/>
  <c r="C34" i="2"/>
  <c r="D33" i="2"/>
  <c r="F33" i="2" s="1"/>
  <c r="C32" i="2"/>
  <c r="F32" i="2" s="1"/>
  <c r="F31" i="2"/>
  <c r="C30" i="2"/>
  <c r="F28" i="2"/>
  <c r="F27" i="2"/>
  <c r="F26" i="2"/>
  <c r="D24" i="2"/>
  <c r="F24" i="2" s="1"/>
  <c r="D23" i="2"/>
  <c r="F23" i="2" s="1"/>
  <c r="D22" i="2"/>
  <c r="F22" i="2" s="1"/>
  <c r="D63" i="2" l="1"/>
  <c r="F63" i="2" s="1"/>
  <c r="D62" i="2"/>
  <c r="F62" i="2" s="1"/>
  <c r="D30" i="2"/>
  <c r="F30" i="2" s="1"/>
  <c r="D50" i="2"/>
  <c r="F50" i="2" s="1"/>
  <c r="D46" i="2"/>
  <c r="F46" i="2" s="1"/>
  <c r="D47" i="2"/>
  <c r="F47" i="2" s="1"/>
  <c r="D34" i="2"/>
  <c r="F34" i="2" s="1"/>
  <c r="C15" i="2"/>
  <c r="D15" i="2" s="1"/>
  <c r="C14" i="2"/>
  <c r="C16" i="2"/>
  <c r="C18" i="2"/>
  <c r="D17" i="2"/>
  <c r="F11" i="2"/>
  <c r="F12" i="2"/>
  <c r="D8" i="2"/>
  <c r="D7" i="2"/>
  <c r="D6" i="2"/>
  <c r="F68" i="2" l="1"/>
  <c r="F36" i="2"/>
  <c r="F52" i="2"/>
  <c r="F19" i="2"/>
  <c r="F18" i="2"/>
  <c r="F17" i="2"/>
  <c r="F16" i="2"/>
  <c r="F15" i="2"/>
  <c r="F14" i="2"/>
  <c r="F10" i="2"/>
  <c r="F8" i="2"/>
  <c r="F7" i="2"/>
  <c r="F6" i="2"/>
  <c r="F20" i="2" l="1"/>
</calcChain>
</file>

<file path=xl/sharedStrings.xml><?xml version="1.0" encoding="utf-8"?>
<sst xmlns="http://schemas.openxmlformats.org/spreadsheetml/2006/main" count="84" uniqueCount="47">
  <si>
    <t>LOTES</t>
  </si>
  <si>
    <t>LOTE 1</t>
  </si>
  <si>
    <t>Quantidade</t>
  </si>
  <si>
    <t>Preço</t>
  </si>
  <si>
    <t>Aparelhos</t>
  </si>
  <si>
    <t>Manutenções</t>
  </si>
  <si>
    <t>Unitário</t>
  </si>
  <si>
    <t>Global</t>
  </si>
  <si>
    <t>LOTE 2</t>
  </si>
  <si>
    <t>LOTE 3</t>
  </si>
  <si>
    <t>Discriminação dos serviços</t>
  </si>
  <si>
    <t>LOTE 4</t>
  </si>
  <si>
    <t>-</t>
  </si>
  <si>
    <t>TODOS OS IMÓVEIS</t>
  </si>
  <si>
    <r>
      <t xml:space="preserve">Manutenção </t>
    </r>
    <r>
      <rPr>
        <b/>
        <sz val="9"/>
        <color theme="1"/>
        <rFont val="Arial"/>
        <family val="2"/>
      </rPr>
      <t>preventiva</t>
    </r>
    <r>
      <rPr>
        <sz val="9"/>
        <color theme="1"/>
        <rFont val="Arial"/>
        <family val="2"/>
      </rPr>
      <t xml:space="preserve"> de aparelhos de cortina de ar, com fornecimento de materiais e peças, instalados em diversos municípios</t>
    </r>
  </si>
  <si>
    <r>
      <t xml:space="preserve">Manutenção </t>
    </r>
    <r>
      <rPr>
        <b/>
        <sz val="9"/>
        <color theme="1"/>
        <rFont val="Arial"/>
        <family val="2"/>
      </rPr>
      <t>corretiva</t>
    </r>
    <r>
      <rPr>
        <sz val="9"/>
        <color theme="1"/>
        <rFont val="Arial"/>
        <family val="2"/>
      </rPr>
      <t xml:space="preserve"> de aparelhos de cortina de ar, com fornecimento de materiais e peças, instalados em diversos municípios – 10%</t>
    </r>
  </si>
  <si>
    <t>TOTAL DO LOTE 1</t>
  </si>
  <si>
    <t>TOTAL DO LOTE 4</t>
  </si>
  <si>
    <t>MANUTENÇÃO DE APARELHOS - PLANILHA ORÇAMENTÁRIA - ANEXO II</t>
  </si>
  <si>
    <t>TOTAL DO LOTE 2</t>
  </si>
  <si>
    <t>TOTAL DO LOTE 3</t>
  </si>
  <si>
    <t>IMÓVEIS COM CAPACIDADE INFERIOR A 60 MIL BTUS INSTALADOS</t>
  </si>
  <si>
    <t>IMÓVEIS COM CAPACIDADE INFERIOR A 60 MIL BTUS INSTALADOS, INCLUÍDO AQUI OS ÔNIBUS TRE 1 E 2</t>
  </si>
  <si>
    <r>
      <t xml:space="preserve">Manutenção </t>
    </r>
    <r>
      <rPr>
        <b/>
        <sz val="9"/>
        <color theme="1"/>
        <rFont val="Arial"/>
        <family val="2"/>
      </rPr>
      <t>preventiva</t>
    </r>
    <r>
      <rPr>
        <sz val="9"/>
        <color theme="1"/>
        <rFont val="Arial"/>
        <family val="2"/>
      </rPr>
      <t xml:space="preserve"> TRIMESTRAL de aparelhos de ar condicionado (MULTI SPLIT), com fornecimento de materiais e peças, instalados em diversos municípios</t>
    </r>
  </si>
  <si>
    <r>
      <t xml:space="preserve">Manutenção </t>
    </r>
    <r>
      <rPr>
        <b/>
        <sz val="9"/>
        <rFont val="Arial"/>
        <family val="2"/>
      </rPr>
      <t>preventiva</t>
    </r>
    <r>
      <rPr>
        <sz val="9"/>
        <rFont val="Arial"/>
        <family val="2"/>
      </rPr>
      <t xml:space="preserve"> SEMESTRAL de aparelhos de ar condicionado (ACJ/SPLIT), com fornecimento de materiais e peças em diversos municípios</t>
    </r>
  </si>
  <si>
    <r>
      <t xml:space="preserve">Manutenção </t>
    </r>
    <r>
      <rPr>
        <b/>
        <sz val="9"/>
        <rFont val="Arial"/>
        <family val="2"/>
      </rPr>
      <t>preventiva</t>
    </r>
    <r>
      <rPr>
        <sz val="9"/>
        <rFont val="Arial"/>
        <family val="2"/>
      </rPr>
      <t xml:space="preserve"> SEMESTRAL de aparelhos de ar condicionado (INVERTER), com fornecimento de materiais e peças, instalados em diversos municípios</t>
    </r>
  </si>
  <si>
    <r>
      <t xml:space="preserve">Manutenção </t>
    </r>
    <r>
      <rPr>
        <b/>
        <sz val="9"/>
        <rFont val="Arial"/>
        <family val="2"/>
      </rPr>
      <t>preventiva</t>
    </r>
    <r>
      <rPr>
        <sz val="9"/>
        <rFont val="Arial"/>
        <family val="2"/>
      </rPr>
      <t xml:space="preserve"> SEMESTRAL de aparelhos de ar condicionado (MULTI SPLIT), com fornecimento de materiais e peças, instalados em diversos municípios</t>
    </r>
  </si>
  <si>
    <r>
      <t xml:space="preserve">Manutenção </t>
    </r>
    <r>
      <rPr>
        <b/>
        <sz val="9"/>
        <rFont val="Arial"/>
        <family val="2"/>
      </rPr>
      <t>preventiva</t>
    </r>
    <r>
      <rPr>
        <sz val="9"/>
        <rFont val="Arial"/>
        <family val="2"/>
      </rPr>
      <t xml:space="preserve"> TRIMESTRAL de aparelhos de ar condicionado (ACJ/SPLIT), com fornecimento de materiais e peças em diversos municípios</t>
    </r>
  </si>
  <si>
    <r>
      <t xml:space="preserve">Manutenção </t>
    </r>
    <r>
      <rPr>
        <b/>
        <sz val="9"/>
        <rFont val="Arial"/>
        <family val="2"/>
      </rPr>
      <t>preventiva</t>
    </r>
    <r>
      <rPr>
        <sz val="9"/>
        <rFont val="Arial"/>
        <family val="2"/>
      </rPr>
      <t xml:space="preserve"> TRIMESTRAL de aparelhos de ar condicionado (INVERTER), com fornecimento de materiais e peças, instalados em diversos municípios</t>
    </r>
  </si>
  <si>
    <r>
      <t xml:space="preserve">Manutenção </t>
    </r>
    <r>
      <rPr>
        <b/>
        <sz val="9"/>
        <rFont val="Arial"/>
        <family val="2"/>
      </rPr>
      <t>preventiva</t>
    </r>
    <r>
      <rPr>
        <sz val="9"/>
        <rFont val="Arial"/>
        <family val="2"/>
      </rPr>
      <t xml:space="preserve"> TRIMESTRAL de aparelhos de ar condicionado (MULTI SPLIT), com fornecimento de materiais e peças, instalados em diversos municípios</t>
    </r>
  </si>
  <si>
    <r>
      <t xml:space="preserve">Manutenção </t>
    </r>
    <r>
      <rPr>
        <b/>
        <sz val="9"/>
        <rFont val="Arial"/>
        <family val="2"/>
      </rPr>
      <t>preventiva</t>
    </r>
    <r>
      <rPr>
        <sz val="9"/>
        <rFont val="Arial"/>
        <family val="2"/>
      </rPr>
      <t xml:space="preserve"> de aparelhos de cortina de ar, com fornecimento de materiais e peças, instalados em diversos municípios</t>
    </r>
  </si>
  <si>
    <r>
      <t xml:space="preserve">Manutenção </t>
    </r>
    <r>
      <rPr>
        <b/>
        <sz val="9"/>
        <rFont val="Arial"/>
        <family val="2"/>
      </rPr>
      <t>corretiva</t>
    </r>
    <r>
      <rPr>
        <sz val="9"/>
        <rFont val="Arial"/>
        <family val="2"/>
      </rPr>
      <t xml:space="preserve"> de aparelhos de cortina de ar, com fornecimento de materiais e peças, instalados em diversos municípios – 10%</t>
    </r>
  </si>
  <si>
    <t>OK</t>
  </si>
  <si>
    <t>oK</t>
  </si>
  <si>
    <r>
      <t xml:space="preserve">Manutenção </t>
    </r>
    <r>
      <rPr>
        <b/>
        <sz val="9"/>
        <rFont val="Arial"/>
        <family val="2"/>
      </rPr>
      <t xml:space="preserve">preventiva </t>
    </r>
    <r>
      <rPr>
        <sz val="9"/>
        <rFont val="Arial"/>
        <family val="2"/>
      </rPr>
      <t>TRIMESTRAL de aparelhos de ar condicionado (INVERTER), com fornecimento de materiais e peças, instalados em diversos municípios</t>
    </r>
  </si>
  <si>
    <r>
      <t xml:space="preserve">Manutenção </t>
    </r>
    <r>
      <rPr>
        <b/>
        <sz val="9"/>
        <rFont val="Arial"/>
        <family val="2"/>
      </rPr>
      <t xml:space="preserve">preventiva </t>
    </r>
    <r>
      <rPr>
        <sz val="9"/>
        <rFont val="Arial"/>
        <family val="2"/>
      </rPr>
      <t>TRIMESTRAL de aparelhos de ar condicionado (MULTI SPLIT), com fornecimento de materiais e peças, instalados em diversos municípios</t>
    </r>
  </si>
  <si>
    <t>IMÓVEIS COM CAPACIDADE IGUAL OU SUPERIOR A 60 MIL BTUS INSTALADOS - Belo Horizonte /  Espinosa / Janaúba / Montalvânia / Montes Claros / Porteirinha / São Franscisco</t>
  </si>
  <si>
    <r>
      <t xml:space="preserve">Manutenção </t>
    </r>
    <r>
      <rPr>
        <b/>
        <sz val="9"/>
        <rFont val="Arial"/>
        <family val="2"/>
      </rPr>
      <t>corretiva</t>
    </r>
    <r>
      <rPr>
        <sz val="9"/>
        <rFont val="Arial"/>
        <family val="2"/>
      </rPr>
      <t xml:space="preserve"> de aparelhos de ar condicionado (ACJ/SPLIT), com fornecimento de materiais e peças, instalados em diversos municípios – 35%.</t>
    </r>
  </si>
  <si>
    <r>
      <t xml:space="preserve">Manutenção </t>
    </r>
    <r>
      <rPr>
        <b/>
        <sz val="9"/>
        <rFont val="Arial"/>
        <family val="2"/>
      </rPr>
      <t>corretiva</t>
    </r>
    <r>
      <rPr>
        <sz val="9"/>
        <rFont val="Arial"/>
        <family val="2"/>
      </rPr>
      <t xml:space="preserve"> de aparelhos de ar condicionado (INVERTER), com fornecimento de materiais e peças, instalados em diversos municípios – 35%</t>
    </r>
  </si>
  <si>
    <r>
      <t xml:space="preserve">Manutenção </t>
    </r>
    <r>
      <rPr>
        <b/>
        <sz val="9"/>
        <rFont val="Arial"/>
        <family val="2"/>
      </rPr>
      <t>corretiva</t>
    </r>
    <r>
      <rPr>
        <sz val="9"/>
        <rFont val="Arial"/>
        <family val="2"/>
      </rPr>
      <t xml:space="preserve"> de aparelhos de ar condicionado (MULTI  SPLIT), com fornecimento de materiais e peças, instalados em diversos municípios – 35%</t>
    </r>
  </si>
  <si>
    <r>
      <t xml:space="preserve">Manutenção </t>
    </r>
    <r>
      <rPr>
        <b/>
        <sz val="9"/>
        <color theme="1"/>
        <rFont val="Arial"/>
        <family val="2"/>
      </rPr>
      <t>corretiva</t>
    </r>
    <r>
      <rPr>
        <sz val="9"/>
        <color theme="1"/>
        <rFont val="Arial"/>
        <family val="2"/>
      </rPr>
      <t xml:space="preserve"> de aparelhos de ar condicionado (ACJ/SPLIT), com fornecimento de materiais e peças, instalados em diversos municípios – 35%.</t>
    </r>
  </si>
  <si>
    <r>
      <t xml:space="preserve">Manutenção </t>
    </r>
    <r>
      <rPr>
        <b/>
        <sz val="9"/>
        <color theme="1"/>
        <rFont val="Arial"/>
        <family val="2"/>
      </rPr>
      <t>corretiva</t>
    </r>
    <r>
      <rPr>
        <sz val="9"/>
        <color theme="1"/>
        <rFont val="Arial"/>
        <family val="2"/>
      </rPr>
      <t xml:space="preserve"> de aparelhos de ar condicionado (INVERTER), com fornecimento de materiais e peças, instalados em diversos municípios – 35%</t>
    </r>
  </si>
  <si>
    <r>
      <t xml:space="preserve">Manutenção </t>
    </r>
    <r>
      <rPr>
        <b/>
        <sz val="9"/>
        <color theme="1"/>
        <rFont val="Arial"/>
        <family val="2"/>
      </rPr>
      <t>corretiva</t>
    </r>
    <r>
      <rPr>
        <sz val="9"/>
        <color theme="1"/>
        <rFont val="Arial"/>
        <family val="2"/>
      </rPr>
      <t xml:space="preserve"> de aparelhos de ar condicionado (MULTI  SPLIT), com fornecimento de materiais e peças, instalados em diversos municípios – 35%</t>
    </r>
  </si>
  <si>
    <t>Fornecimento e configuração SEMESTRAL de controle remoto universal para equipamento de ar condicionado do tipo ACJ, SPLIT, INVERTER, MUITI SPLIT e equipamentos de CORTINA DE AR - 3%</t>
  </si>
  <si>
    <t>IMÓVEIS COM CAPACIDADE IGUAL OU SUPERIOR A 60 MIL BTUS INSTALADOS - Almenara / Alvinópolis / Aracuaí / Barão de Cocais / Caeté / Capelinha / Caratinga / Conselheiro Pena / Curvelo / Governador Valadares / Inhapim / Ipatinga / João Monlevade / Malacacheta / Matozinhos / Minas Novas / Paraopeba / Ribeirão das Neves / Sabará / Santa Bárbara / Santa Luzia (246ª ZE) / Sete Lagoas / Taiobeiras / Teófilo Otoni / Timóteo / Vespasiano / Virginópolis</t>
  </si>
  <si>
    <t>IMÓVEIS COM CAPACIDADE IGUAL OU SUPERIOR A 60 MIL BTUS INSTALADOS - Além Paraíba / Arcos / Betim / Caxambu / Cláudio / Contagem / Divino / Ervália / Igarapé / Juiz de Fora / Leopoldina / Manhuaçú / Mar de Espanha / Monte Sião / Muriaé / Muzambinho / Oliveira / Piumhi / Prados / Rio Novo / Rio Pomba / São João Del Rei / São Sebastião do Paraíso / Varginha</t>
  </si>
  <si>
    <t>IMÓVEIS COM CAPACIDADE IGUAL OU SUPERIOR A 60 MIL BTUS INSTALADOS - Araguari / Araxá / Buritis / Divinópolis / Estrela do Sul / Lagoa da Prata / Nova Ponte / Paracatu / Patrocínio / Perdizes  / Pirapora /
Prata / Santa Vitória / Santo Antônio do Monte / Uberlândia / Uberaba / Unaí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</si>
</sst>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44" fontId="4" fillId="0" borderId="1" xfId="1" applyFont="1" applyBorder="1" applyAlignment="1">
      <alignment horizontal="center" vertical="center" wrapText="1"/>
    </xf>
    <xf numFmtId="44" fontId="0" fillId="0" borderId="0" xfId="1" applyFont="1"/>
    <xf numFmtId="1" fontId="3" fillId="0" borderId="1" xfId="0" applyNumberFormat="1" applyFont="1" applyBorder="1" applyAlignment="1">
      <alignment horizontal="center" vertical="center" wrapText="1"/>
    </xf>
    <xf numFmtId="44" fontId="4" fillId="0" borderId="6" xfId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4" fontId="4" fillId="0" borderId="9" xfId="1" applyFont="1" applyBorder="1" applyAlignment="1">
      <alignment horizontal="center" vertical="center" wrapText="1"/>
    </xf>
    <xf numFmtId="44" fontId="4" fillId="0" borderId="8" xfId="1" applyFont="1" applyBorder="1" applyAlignment="1">
      <alignment horizontal="center" vertical="center" wrapText="1"/>
    </xf>
    <xf numFmtId="44" fontId="4" fillId="2" borderId="8" xfId="1" applyFont="1" applyFill="1" applyBorder="1" applyAlignment="1">
      <alignment horizontal="center" vertical="center" wrapText="1"/>
    </xf>
    <xf numFmtId="44" fontId="4" fillId="2" borderId="9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4" fontId="4" fillId="0" borderId="10" xfId="1" applyFont="1" applyBorder="1" applyAlignment="1">
      <alignment horizontal="center" vertical="center" wrapText="1"/>
    </xf>
    <xf numFmtId="44" fontId="4" fillId="0" borderId="11" xfId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4" fontId="4" fillId="0" borderId="14" xfId="1" applyFont="1" applyBorder="1" applyAlignment="1">
      <alignment horizontal="center" vertical="center" wrapText="1"/>
    </xf>
    <xf numFmtId="44" fontId="4" fillId="0" borderId="15" xfId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8" xfId="0" applyFont="1" applyBorder="1" applyAlignment="1">
      <alignment horizontal="justify" vertical="center" wrapText="1"/>
    </xf>
    <xf numFmtId="44" fontId="4" fillId="3" borderId="13" xfId="1" applyFont="1" applyFill="1" applyBorder="1" applyAlignment="1">
      <alignment horizontal="center" vertical="center" wrapText="1"/>
    </xf>
    <xf numFmtId="44" fontId="4" fillId="6" borderId="13" xfId="1" applyFont="1" applyFill="1" applyBorder="1" applyAlignment="1">
      <alignment horizontal="center" vertical="center" wrapText="1"/>
    </xf>
    <xf numFmtId="44" fontId="4" fillId="4" borderId="13" xfId="1" applyFont="1" applyFill="1" applyBorder="1" applyAlignment="1">
      <alignment horizontal="center" vertical="center" wrapText="1"/>
    </xf>
    <xf numFmtId="44" fontId="4" fillId="5" borderId="13" xfId="1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center" vertical="center" wrapText="1"/>
    </xf>
    <xf numFmtId="44" fontId="10" fillId="0" borderId="10" xfId="1" applyFont="1" applyBorder="1" applyAlignment="1">
      <alignment horizontal="center" vertical="center" wrapText="1"/>
    </xf>
    <xf numFmtId="44" fontId="10" fillId="0" borderId="11" xfId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4" fontId="10" fillId="0" borderId="1" xfId="1" applyFont="1" applyBorder="1" applyAlignment="1">
      <alignment horizontal="center" vertical="center" wrapText="1"/>
    </xf>
    <xf numFmtId="44" fontId="10" fillId="0" borderId="6" xfId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center" vertical="center" wrapText="1"/>
    </xf>
    <xf numFmtId="44" fontId="10" fillId="0" borderId="14" xfId="1" applyFont="1" applyBorder="1" applyAlignment="1">
      <alignment horizontal="center" vertical="center" wrapText="1"/>
    </xf>
    <xf numFmtId="44" fontId="10" fillId="0" borderId="15" xfId="1" applyFont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 wrapText="1"/>
    </xf>
    <xf numFmtId="44" fontId="10" fillId="0" borderId="8" xfId="1" applyFont="1" applyBorder="1" applyAlignment="1">
      <alignment horizontal="center" vertical="center" wrapText="1"/>
    </xf>
    <xf numFmtId="44" fontId="10" fillId="0" borderId="9" xfId="1" applyFont="1" applyBorder="1" applyAlignment="1">
      <alignment horizontal="center" vertical="center" wrapText="1"/>
    </xf>
    <xf numFmtId="0" fontId="0" fillId="7" borderId="0" xfId="0" applyFill="1"/>
    <xf numFmtId="0" fontId="0" fillId="8" borderId="0" xfId="0" applyFill="1"/>
    <xf numFmtId="0" fontId="0" fillId="9" borderId="0" xfId="0" applyFill="1"/>
    <xf numFmtId="0" fontId="3" fillId="10" borderId="10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abSelected="1" zoomScaleNormal="100" workbookViewId="0">
      <selection activeCell="C42" activeCellId="1" sqref="C38 C42"/>
    </sheetView>
  </sheetViews>
  <sheetFormatPr defaultRowHeight="15" x14ac:dyDescent="0.25"/>
  <cols>
    <col min="1" max="1" width="14.5703125" customWidth="1"/>
    <col min="2" max="2" width="136" customWidth="1"/>
    <col min="3" max="3" width="11.140625" bestFit="1" customWidth="1"/>
    <col min="4" max="4" width="14.85546875" bestFit="1" customWidth="1"/>
    <col min="5" max="5" width="16.5703125" style="2" customWidth="1"/>
    <col min="6" max="6" width="18.42578125" style="2" customWidth="1"/>
  </cols>
  <sheetData>
    <row r="1" spans="1:6" ht="15" customHeight="1" x14ac:dyDescent="0.25">
      <c r="A1" s="74" t="s">
        <v>0</v>
      </c>
      <c r="B1" s="77" t="s">
        <v>18</v>
      </c>
      <c r="C1" s="77"/>
      <c r="D1" s="77"/>
      <c r="E1" s="77"/>
      <c r="F1" s="78"/>
    </row>
    <row r="2" spans="1:6" ht="15.75" customHeight="1" x14ac:dyDescent="0.25">
      <c r="A2" s="75"/>
      <c r="B2" s="79"/>
      <c r="C2" s="79"/>
      <c r="D2" s="79"/>
      <c r="E2" s="79"/>
      <c r="F2" s="80"/>
    </row>
    <row r="3" spans="1:6" x14ac:dyDescent="0.25">
      <c r="A3" s="75"/>
      <c r="B3" s="79" t="s">
        <v>10</v>
      </c>
      <c r="C3" s="79" t="s">
        <v>2</v>
      </c>
      <c r="D3" s="79"/>
      <c r="E3" s="79" t="s">
        <v>3</v>
      </c>
      <c r="F3" s="80"/>
    </row>
    <row r="4" spans="1:6" ht="15.75" thickBot="1" x14ac:dyDescent="0.3">
      <c r="A4" s="76"/>
      <c r="B4" s="81"/>
      <c r="C4" s="11" t="s">
        <v>4</v>
      </c>
      <c r="D4" s="11" t="s">
        <v>5</v>
      </c>
      <c r="E4" s="8" t="s">
        <v>6</v>
      </c>
      <c r="F4" s="9" t="s">
        <v>7</v>
      </c>
    </row>
    <row r="5" spans="1:6" ht="15.75" thickBot="1" x14ac:dyDescent="0.3">
      <c r="A5" s="82" t="s">
        <v>1</v>
      </c>
      <c r="B5" s="64" t="s">
        <v>21</v>
      </c>
      <c r="C5" s="64"/>
      <c r="D5" s="64"/>
      <c r="E5" s="64"/>
      <c r="F5" s="65"/>
    </row>
    <row r="6" spans="1:6" x14ac:dyDescent="0.25">
      <c r="A6" s="83"/>
      <c r="B6" s="27" t="s">
        <v>24</v>
      </c>
      <c r="C6" s="28">
        <v>35</v>
      </c>
      <c r="D6" s="29">
        <f>C6*2</f>
        <v>70</v>
      </c>
      <c r="E6" s="30"/>
      <c r="F6" s="31">
        <f>D6*E6</f>
        <v>0</v>
      </c>
    </row>
    <row r="7" spans="1:6" x14ac:dyDescent="0.25">
      <c r="A7" s="83"/>
      <c r="B7" s="32" t="s">
        <v>25</v>
      </c>
      <c r="C7" s="33">
        <v>0</v>
      </c>
      <c r="D7" s="34">
        <f>C7*2</f>
        <v>0</v>
      </c>
      <c r="E7" s="35"/>
      <c r="F7" s="36">
        <f>D7*E7</f>
        <v>0</v>
      </c>
    </row>
    <row r="8" spans="1:6" ht="15.75" thickBot="1" x14ac:dyDescent="0.3">
      <c r="A8" s="83"/>
      <c r="B8" s="32" t="s">
        <v>26</v>
      </c>
      <c r="C8" s="33">
        <v>0</v>
      </c>
      <c r="D8" s="34">
        <f>C8*2</f>
        <v>0</v>
      </c>
      <c r="E8" s="35"/>
      <c r="F8" s="36">
        <f t="shared" ref="F8:F18" si="0">D8*E8</f>
        <v>0</v>
      </c>
    </row>
    <row r="9" spans="1:6" ht="24" customHeight="1" thickBot="1" x14ac:dyDescent="0.3">
      <c r="A9" s="83"/>
      <c r="B9" s="62" t="s">
        <v>36</v>
      </c>
      <c r="C9" s="62"/>
      <c r="D9" s="62"/>
      <c r="E9" s="62"/>
      <c r="F9" s="63"/>
    </row>
    <row r="10" spans="1:6" x14ac:dyDescent="0.25">
      <c r="A10" s="83"/>
      <c r="B10" s="27" t="s">
        <v>27</v>
      </c>
      <c r="C10" s="28">
        <v>236</v>
      </c>
      <c r="D10" s="28">
        <f>C10*4</f>
        <v>944</v>
      </c>
      <c r="E10" s="30"/>
      <c r="F10" s="31">
        <f t="shared" si="0"/>
        <v>0</v>
      </c>
    </row>
    <row r="11" spans="1:6" x14ac:dyDescent="0.25">
      <c r="A11" s="83"/>
      <c r="B11" s="32" t="s">
        <v>28</v>
      </c>
      <c r="C11" s="33">
        <v>32</v>
      </c>
      <c r="D11" s="28">
        <f t="shared" ref="D11:D12" si="1">C11*4</f>
        <v>128</v>
      </c>
      <c r="E11" s="35"/>
      <c r="F11" s="36">
        <f t="shared" si="0"/>
        <v>0</v>
      </c>
    </row>
    <row r="12" spans="1:6" ht="15.75" thickBot="1" x14ac:dyDescent="0.3">
      <c r="A12" s="83"/>
      <c r="B12" s="37" t="s">
        <v>29</v>
      </c>
      <c r="C12" s="38">
        <v>34</v>
      </c>
      <c r="D12" s="28">
        <f t="shared" si="1"/>
        <v>136</v>
      </c>
      <c r="E12" s="39"/>
      <c r="F12" s="40">
        <f t="shared" ref="F12" si="2">D12*E12</f>
        <v>0</v>
      </c>
    </row>
    <row r="13" spans="1:6" ht="15.75" thickBot="1" x14ac:dyDescent="0.3">
      <c r="A13" s="83"/>
      <c r="B13" s="62" t="s">
        <v>13</v>
      </c>
      <c r="C13" s="62"/>
      <c r="D13" s="62"/>
      <c r="E13" s="62"/>
      <c r="F13" s="63"/>
    </row>
    <row r="14" spans="1:6" x14ac:dyDescent="0.25">
      <c r="A14" s="83"/>
      <c r="B14" s="27" t="s">
        <v>37</v>
      </c>
      <c r="C14" s="28">
        <f>C6+C10</f>
        <v>271</v>
      </c>
      <c r="D14" s="29">
        <f>C14*0.35</f>
        <v>94.85</v>
      </c>
      <c r="E14" s="30"/>
      <c r="F14" s="31">
        <f t="shared" si="0"/>
        <v>0</v>
      </c>
    </row>
    <row r="15" spans="1:6" x14ac:dyDescent="0.25">
      <c r="A15" s="83"/>
      <c r="B15" s="32" t="s">
        <v>38</v>
      </c>
      <c r="C15" s="33">
        <f>C7+C11</f>
        <v>32</v>
      </c>
      <c r="D15" s="29">
        <f>C15*0.35</f>
        <v>11.2</v>
      </c>
      <c r="E15" s="35"/>
      <c r="F15" s="36">
        <f t="shared" si="0"/>
        <v>0</v>
      </c>
    </row>
    <row r="16" spans="1:6" x14ac:dyDescent="0.25">
      <c r="A16" s="83"/>
      <c r="B16" s="32" t="s">
        <v>39</v>
      </c>
      <c r="C16" s="33">
        <f>C12+C8</f>
        <v>34</v>
      </c>
      <c r="D16" s="29">
        <f>C16*0.35</f>
        <v>11.899999999999999</v>
      </c>
      <c r="E16" s="35"/>
      <c r="F16" s="36">
        <f t="shared" si="0"/>
        <v>0</v>
      </c>
    </row>
    <row r="17" spans="1:7" x14ac:dyDescent="0.25">
      <c r="A17" s="83"/>
      <c r="B17" s="32" t="s">
        <v>30</v>
      </c>
      <c r="C17" s="33">
        <v>11</v>
      </c>
      <c r="D17" s="33">
        <f>2*C17</f>
        <v>22</v>
      </c>
      <c r="E17" s="35"/>
      <c r="F17" s="36">
        <f t="shared" si="0"/>
        <v>0</v>
      </c>
    </row>
    <row r="18" spans="1:7" x14ac:dyDescent="0.25">
      <c r="A18" s="83"/>
      <c r="B18" s="32" t="s">
        <v>31</v>
      </c>
      <c r="C18" s="33">
        <f>C17</f>
        <v>11</v>
      </c>
      <c r="D18" s="34">
        <v>1</v>
      </c>
      <c r="E18" s="35"/>
      <c r="F18" s="36">
        <f t="shared" si="0"/>
        <v>0</v>
      </c>
    </row>
    <row r="19" spans="1:7" ht="24.75" thickBot="1" x14ac:dyDescent="0.3">
      <c r="A19" s="83"/>
      <c r="B19" s="41" t="s">
        <v>43</v>
      </c>
      <c r="C19" s="42" t="s">
        <v>12</v>
      </c>
      <c r="D19" s="43">
        <v>10</v>
      </c>
      <c r="E19" s="44"/>
      <c r="F19" s="45">
        <f>D19*E19</f>
        <v>0</v>
      </c>
    </row>
    <row r="20" spans="1:7" ht="15.75" thickBot="1" x14ac:dyDescent="0.3">
      <c r="A20" s="84"/>
      <c r="B20" s="85" t="s">
        <v>16</v>
      </c>
      <c r="C20" s="86"/>
      <c r="D20" s="86"/>
      <c r="E20" s="87"/>
      <c r="F20" s="23">
        <f>SUM(F6:F19)</f>
        <v>0</v>
      </c>
      <c r="G20" s="46" t="s">
        <v>32</v>
      </c>
    </row>
    <row r="21" spans="1:7" ht="15" customHeight="1" thickBot="1" x14ac:dyDescent="0.3">
      <c r="A21" s="56" t="s">
        <v>8</v>
      </c>
      <c r="B21" s="64" t="s">
        <v>21</v>
      </c>
      <c r="C21" s="64"/>
      <c r="D21" s="64"/>
      <c r="E21" s="64"/>
      <c r="F21" s="65"/>
    </row>
    <row r="22" spans="1:7" x14ac:dyDescent="0.25">
      <c r="A22" s="57"/>
      <c r="B22" s="27" t="s">
        <v>24</v>
      </c>
      <c r="C22" s="28">
        <v>49</v>
      </c>
      <c r="D22" s="29">
        <f>C22*2</f>
        <v>98</v>
      </c>
      <c r="E22" s="30"/>
      <c r="F22" s="31">
        <f>D22*E22</f>
        <v>0</v>
      </c>
    </row>
    <row r="23" spans="1:7" x14ac:dyDescent="0.25">
      <c r="A23" s="57"/>
      <c r="B23" s="32" t="s">
        <v>25</v>
      </c>
      <c r="C23" s="33">
        <v>7</v>
      </c>
      <c r="D23" s="34">
        <f>C23*2</f>
        <v>14</v>
      </c>
      <c r="E23" s="35"/>
      <c r="F23" s="36">
        <f>D23*E23</f>
        <v>0</v>
      </c>
    </row>
    <row r="24" spans="1:7" ht="15.75" thickBot="1" x14ac:dyDescent="0.3">
      <c r="A24" s="57"/>
      <c r="B24" s="32" t="s">
        <v>26</v>
      </c>
      <c r="C24" s="33">
        <v>0</v>
      </c>
      <c r="D24" s="34">
        <f>C24*2</f>
        <v>0</v>
      </c>
      <c r="E24" s="35"/>
      <c r="F24" s="36">
        <f t="shared" ref="F24" si="3">D24*E24</f>
        <v>0</v>
      </c>
    </row>
    <row r="25" spans="1:7" ht="33.75" customHeight="1" thickBot="1" x14ac:dyDescent="0.3">
      <c r="A25" s="57"/>
      <c r="B25" s="62" t="s">
        <v>44</v>
      </c>
      <c r="C25" s="62"/>
      <c r="D25" s="62"/>
      <c r="E25" s="62"/>
      <c r="F25" s="63"/>
    </row>
    <row r="26" spans="1:7" x14ac:dyDescent="0.25">
      <c r="A26" s="57"/>
      <c r="B26" s="27" t="s">
        <v>27</v>
      </c>
      <c r="C26" s="28">
        <v>90</v>
      </c>
      <c r="D26" s="28">
        <f>C26*4</f>
        <v>360</v>
      </c>
      <c r="E26" s="30"/>
      <c r="F26" s="31">
        <f t="shared" ref="F26:F28" si="4">D26*E26</f>
        <v>0</v>
      </c>
    </row>
    <row r="27" spans="1:7" x14ac:dyDescent="0.25">
      <c r="A27" s="57"/>
      <c r="B27" s="32" t="s">
        <v>28</v>
      </c>
      <c r="C27" s="33">
        <v>41</v>
      </c>
      <c r="D27" s="28">
        <f t="shared" ref="D27:D28" si="5">C27*4</f>
        <v>164</v>
      </c>
      <c r="E27" s="35"/>
      <c r="F27" s="36">
        <f t="shared" si="4"/>
        <v>0</v>
      </c>
    </row>
    <row r="28" spans="1:7" ht="15.75" thickBot="1" x14ac:dyDescent="0.3">
      <c r="A28" s="57"/>
      <c r="B28" s="37" t="s">
        <v>29</v>
      </c>
      <c r="C28" s="38">
        <v>1</v>
      </c>
      <c r="D28" s="28">
        <f t="shared" si="5"/>
        <v>4</v>
      </c>
      <c r="E28" s="39"/>
      <c r="F28" s="40">
        <f t="shared" si="4"/>
        <v>0</v>
      </c>
    </row>
    <row r="29" spans="1:7" ht="15.75" thickBot="1" x14ac:dyDescent="0.3">
      <c r="A29" s="57"/>
      <c r="B29" s="64" t="s">
        <v>13</v>
      </c>
      <c r="C29" s="64"/>
      <c r="D29" s="64"/>
      <c r="E29" s="64"/>
      <c r="F29" s="65"/>
    </row>
    <row r="30" spans="1:7" x14ac:dyDescent="0.25">
      <c r="A30" s="57"/>
      <c r="B30" s="20" t="s">
        <v>40</v>
      </c>
      <c r="C30" s="12">
        <f>C22+C26</f>
        <v>139</v>
      </c>
      <c r="D30" s="13">
        <f>C30*0.35</f>
        <v>48.65</v>
      </c>
      <c r="E30" s="14"/>
      <c r="F30" s="15">
        <f t="shared" ref="F30:F34" si="6">D30*E30</f>
        <v>0</v>
      </c>
    </row>
    <row r="31" spans="1:7" x14ac:dyDescent="0.25">
      <c r="A31" s="57"/>
      <c r="B31" s="21" t="s">
        <v>41</v>
      </c>
      <c r="C31" s="10">
        <f>C23+C27</f>
        <v>48</v>
      </c>
      <c r="D31" s="13">
        <f>C31*0.35</f>
        <v>16.799999999999997</v>
      </c>
      <c r="E31" s="1"/>
      <c r="F31" s="4">
        <f t="shared" si="6"/>
        <v>0</v>
      </c>
    </row>
    <row r="32" spans="1:7" x14ac:dyDescent="0.25">
      <c r="A32" s="57"/>
      <c r="B32" s="21" t="s">
        <v>42</v>
      </c>
      <c r="C32" s="10">
        <f>C28+C24</f>
        <v>1</v>
      </c>
      <c r="D32" s="13">
        <v>1</v>
      </c>
      <c r="E32" s="1"/>
      <c r="F32" s="4">
        <f t="shared" si="6"/>
        <v>0</v>
      </c>
    </row>
    <row r="33" spans="1:7" x14ac:dyDescent="0.25">
      <c r="A33" s="57"/>
      <c r="B33" s="21" t="s">
        <v>14</v>
      </c>
      <c r="C33" s="10">
        <v>20</v>
      </c>
      <c r="D33" s="10">
        <f>2*C33</f>
        <v>40</v>
      </c>
      <c r="E33" s="1"/>
      <c r="F33" s="4">
        <f t="shared" si="6"/>
        <v>0</v>
      </c>
    </row>
    <row r="34" spans="1:7" x14ac:dyDescent="0.25">
      <c r="A34" s="57"/>
      <c r="B34" s="21" t="s">
        <v>15</v>
      </c>
      <c r="C34" s="10">
        <f>C33</f>
        <v>20</v>
      </c>
      <c r="D34" s="3">
        <f>C34*0.1</f>
        <v>2</v>
      </c>
      <c r="E34" s="1"/>
      <c r="F34" s="4">
        <f t="shared" si="6"/>
        <v>0</v>
      </c>
    </row>
    <row r="35" spans="1:7" ht="24.75" thickBot="1" x14ac:dyDescent="0.3">
      <c r="A35" s="57"/>
      <c r="B35" s="41" t="s">
        <v>43</v>
      </c>
      <c r="C35" s="5" t="s">
        <v>12</v>
      </c>
      <c r="D35" s="19">
        <v>6</v>
      </c>
      <c r="E35" s="7"/>
      <c r="F35" s="6">
        <f>D35*E35</f>
        <v>0</v>
      </c>
    </row>
    <row r="36" spans="1:7" ht="15.75" thickBot="1" x14ac:dyDescent="0.3">
      <c r="A36" s="58"/>
      <c r="B36" s="71" t="s">
        <v>19</v>
      </c>
      <c r="C36" s="72"/>
      <c r="D36" s="72"/>
      <c r="E36" s="73"/>
      <c r="F36" s="25">
        <f>SUM(F22:F35)</f>
        <v>0</v>
      </c>
      <c r="G36" s="47" t="s">
        <v>32</v>
      </c>
    </row>
    <row r="37" spans="1:7" ht="15.75" thickBot="1" x14ac:dyDescent="0.3">
      <c r="A37" s="59" t="s">
        <v>9</v>
      </c>
      <c r="B37" s="64" t="s">
        <v>22</v>
      </c>
      <c r="C37" s="64"/>
      <c r="D37" s="64"/>
      <c r="E37" s="64"/>
      <c r="F37" s="65"/>
    </row>
    <row r="38" spans="1:7" x14ac:dyDescent="0.25">
      <c r="A38" s="60"/>
      <c r="B38" s="27" t="s">
        <v>24</v>
      </c>
      <c r="C38" s="28">
        <v>84</v>
      </c>
      <c r="D38" s="29">
        <f>C38*2</f>
        <v>168</v>
      </c>
      <c r="E38" s="30"/>
      <c r="F38" s="31">
        <f>D38*E38</f>
        <v>0</v>
      </c>
    </row>
    <row r="39" spans="1:7" x14ac:dyDescent="0.25">
      <c r="A39" s="60"/>
      <c r="B39" s="32" t="s">
        <v>25</v>
      </c>
      <c r="C39" s="33">
        <v>12</v>
      </c>
      <c r="D39" s="34">
        <f>C39*2</f>
        <v>24</v>
      </c>
      <c r="E39" s="35"/>
      <c r="F39" s="36">
        <f>D39*E39</f>
        <v>0</v>
      </c>
    </row>
    <row r="40" spans="1:7" ht="15.75" thickBot="1" x14ac:dyDescent="0.3">
      <c r="A40" s="60"/>
      <c r="B40" s="32" t="s">
        <v>26</v>
      </c>
      <c r="C40" s="33">
        <v>0</v>
      </c>
      <c r="D40" s="34">
        <f>C40*2</f>
        <v>0</v>
      </c>
      <c r="E40" s="35"/>
      <c r="F40" s="36">
        <f t="shared" ref="F40" si="7">D40*E40</f>
        <v>0</v>
      </c>
    </row>
    <row r="41" spans="1:7" ht="31.5" customHeight="1" thickBot="1" x14ac:dyDescent="0.3">
      <c r="A41" s="60"/>
      <c r="B41" s="62" t="s">
        <v>45</v>
      </c>
      <c r="C41" s="62"/>
      <c r="D41" s="62"/>
      <c r="E41" s="62"/>
      <c r="F41" s="63"/>
    </row>
    <row r="42" spans="1:7" x14ac:dyDescent="0.25">
      <c r="A42" s="60"/>
      <c r="B42" s="27" t="s">
        <v>27</v>
      </c>
      <c r="C42" s="28">
        <v>92</v>
      </c>
      <c r="D42" s="28">
        <f>C42*4</f>
        <v>368</v>
      </c>
      <c r="E42" s="30"/>
      <c r="F42" s="31">
        <f t="shared" ref="F42:F44" si="8">D42*E42</f>
        <v>0</v>
      </c>
    </row>
    <row r="43" spans="1:7" x14ac:dyDescent="0.25">
      <c r="A43" s="60"/>
      <c r="B43" s="32" t="s">
        <v>34</v>
      </c>
      <c r="C43" s="33">
        <v>53</v>
      </c>
      <c r="D43" s="28">
        <f t="shared" ref="D43" si="9">C43*4</f>
        <v>212</v>
      </c>
      <c r="E43" s="35"/>
      <c r="F43" s="36">
        <f t="shared" si="8"/>
        <v>0</v>
      </c>
    </row>
    <row r="44" spans="1:7" ht="15.75" thickBot="1" x14ac:dyDescent="0.3">
      <c r="A44" s="60"/>
      <c r="B44" s="37" t="s">
        <v>35</v>
      </c>
      <c r="C44" s="38">
        <v>1</v>
      </c>
      <c r="D44" s="28">
        <f>C44*4</f>
        <v>4</v>
      </c>
      <c r="E44" s="39"/>
      <c r="F44" s="40">
        <f t="shared" si="8"/>
        <v>0</v>
      </c>
    </row>
    <row r="45" spans="1:7" ht="15.75" thickBot="1" x14ac:dyDescent="0.3">
      <c r="A45" s="60"/>
      <c r="B45" s="62" t="s">
        <v>13</v>
      </c>
      <c r="C45" s="62"/>
      <c r="D45" s="62"/>
      <c r="E45" s="62"/>
      <c r="F45" s="63"/>
    </row>
    <row r="46" spans="1:7" x14ac:dyDescent="0.25">
      <c r="A46" s="60"/>
      <c r="B46" s="20" t="s">
        <v>40</v>
      </c>
      <c r="C46" s="49">
        <f>C38+C42</f>
        <v>176</v>
      </c>
      <c r="D46" s="13">
        <f>C46*0.35</f>
        <v>61.599999999999994</v>
      </c>
      <c r="E46" s="14"/>
      <c r="F46" s="15">
        <f t="shared" ref="F46:F50" si="10">D46*E46</f>
        <v>0</v>
      </c>
    </row>
    <row r="47" spans="1:7" x14ac:dyDescent="0.25">
      <c r="A47" s="60"/>
      <c r="B47" s="21" t="s">
        <v>41</v>
      </c>
      <c r="C47" s="10">
        <f>C39+C43</f>
        <v>65</v>
      </c>
      <c r="D47" s="13">
        <f>C47*0.35</f>
        <v>22.75</v>
      </c>
      <c r="E47" s="1"/>
      <c r="F47" s="4">
        <f t="shared" si="10"/>
        <v>0</v>
      </c>
    </row>
    <row r="48" spans="1:7" x14ac:dyDescent="0.25">
      <c r="A48" s="60"/>
      <c r="B48" s="21" t="s">
        <v>42</v>
      </c>
      <c r="C48" s="10">
        <f>C44+C40</f>
        <v>1</v>
      </c>
      <c r="D48" s="13">
        <v>0</v>
      </c>
      <c r="E48" s="1"/>
      <c r="F48" s="4">
        <f t="shared" si="10"/>
        <v>0</v>
      </c>
    </row>
    <row r="49" spans="1:7" x14ac:dyDescent="0.25">
      <c r="A49" s="60"/>
      <c r="B49" s="21" t="s">
        <v>14</v>
      </c>
      <c r="C49" s="10">
        <v>26</v>
      </c>
      <c r="D49" s="10">
        <f>2*C49</f>
        <v>52</v>
      </c>
      <c r="E49" s="1"/>
      <c r="F49" s="4">
        <f t="shared" si="10"/>
        <v>0</v>
      </c>
    </row>
    <row r="50" spans="1:7" x14ac:dyDescent="0.25">
      <c r="A50" s="60"/>
      <c r="B50" s="21" t="s">
        <v>15</v>
      </c>
      <c r="C50" s="10">
        <f>C49</f>
        <v>26</v>
      </c>
      <c r="D50" s="3">
        <f>C50*0.1</f>
        <v>2.6</v>
      </c>
      <c r="E50" s="1"/>
      <c r="F50" s="4">
        <f t="shared" si="10"/>
        <v>0</v>
      </c>
    </row>
    <row r="51" spans="1:7" ht="24.75" thickBot="1" x14ac:dyDescent="0.3">
      <c r="A51" s="60"/>
      <c r="B51" s="41" t="s">
        <v>43</v>
      </c>
      <c r="C51" s="5" t="s">
        <v>12</v>
      </c>
      <c r="D51" s="5">
        <v>7</v>
      </c>
      <c r="E51" s="7"/>
      <c r="F51" s="6">
        <f>D51*E51</f>
        <v>0</v>
      </c>
    </row>
    <row r="52" spans="1:7" ht="15.75" thickBot="1" x14ac:dyDescent="0.3">
      <c r="A52" s="61"/>
      <c r="B52" s="68" t="s">
        <v>20</v>
      </c>
      <c r="C52" s="69"/>
      <c r="D52" s="69"/>
      <c r="E52" s="70"/>
      <c r="F52" s="26">
        <f>SUM(F38:F51)</f>
        <v>0</v>
      </c>
      <c r="G52" s="48" t="s">
        <v>33</v>
      </c>
    </row>
    <row r="53" spans="1:7" ht="15.75" thickBot="1" x14ac:dyDescent="0.3">
      <c r="A53" s="53" t="s">
        <v>11</v>
      </c>
      <c r="B53" s="64" t="s">
        <v>21</v>
      </c>
      <c r="C53" s="64"/>
      <c r="D53" s="64"/>
      <c r="E53" s="64"/>
      <c r="F53" s="65"/>
    </row>
    <row r="54" spans="1:7" x14ac:dyDescent="0.25">
      <c r="A54" s="54"/>
      <c r="B54" s="27" t="s">
        <v>24</v>
      </c>
      <c r="C54" s="28">
        <v>26</v>
      </c>
      <c r="D54" s="29">
        <f>C54*2</f>
        <v>52</v>
      </c>
      <c r="E54" s="30"/>
      <c r="F54" s="31">
        <f>D54*E54</f>
        <v>0</v>
      </c>
    </row>
    <row r="55" spans="1:7" x14ac:dyDescent="0.25">
      <c r="A55" s="54"/>
      <c r="B55" s="32" t="s">
        <v>25</v>
      </c>
      <c r="C55" s="33">
        <v>3</v>
      </c>
      <c r="D55" s="34">
        <f>C55*2</f>
        <v>6</v>
      </c>
      <c r="E55" s="35"/>
      <c r="F55" s="36">
        <f>D55*E55</f>
        <v>0</v>
      </c>
    </row>
    <row r="56" spans="1:7" ht="15.75" thickBot="1" x14ac:dyDescent="0.3">
      <c r="A56" s="54"/>
      <c r="B56" s="32" t="s">
        <v>26</v>
      </c>
      <c r="C56" s="33">
        <v>0</v>
      </c>
      <c r="D56" s="34">
        <f>C56*2</f>
        <v>0</v>
      </c>
      <c r="E56" s="35"/>
      <c r="F56" s="36">
        <f t="shared" ref="F56" si="11">D56*E56</f>
        <v>0</v>
      </c>
    </row>
    <row r="57" spans="1:7" ht="27.75" customHeight="1" thickBot="1" x14ac:dyDescent="0.3">
      <c r="A57" s="54"/>
      <c r="B57" s="62" t="s">
        <v>46</v>
      </c>
      <c r="C57" s="66"/>
      <c r="D57" s="66"/>
      <c r="E57" s="66"/>
      <c r="F57" s="67"/>
    </row>
    <row r="58" spans="1:7" x14ac:dyDescent="0.25">
      <c r="A58" s="54"/>
      <c r="B58" s="27" t="s">
        <v>27</v>
      </c>
      <c r="C58" s="28">
        <v>97</v>
      </c>
      <c r="D58" s="28">
        <f>C58*4</f>
        <v>388</v>
      </c>
      <c r="E58" s="30"/>
      <c r="F58" s="31">
        <f t="shared" ref="F58:F60" si="12">D58*E58</f>
        <v>0</v>
      </c>
    </row>
    <row r="59" spans="1:7" x14ac:dyDescent="0.25">
      <c r="A59" s="54"/>
      <c r="B59" s="32" t="s">
        <v>28</v>
      </c>
      <c r="C59" s="33">
        <v>20</v>
      </c>
      <c r="D59" s="28">
        <f t="shared" ref="D59:D60" si="13">C59*4</f>
        <v>80</v>
      </c>
      <c r="E59" s="35"/>
      <c r="F59" s="36">
        <f t="shared" si="12"/>
        <v>0</v>
      </c>
    </row>
    <row r="60" spans="1:7" ht="15.75" thickBot="1" x14ac:dyDescent="0.3">
      <c r="A60" s="54"/>
      <c r="B60" s="22" t="s">
        <v>23</v>
      </c>
      <c r="C60" s="16">
        <v>0</v>
      </c>
      <c r="D60" s="12">
        <f t="shared" si="13"/>
        <v>0</v>
      </c>
      <c r="E60" s="17"/>
      <c r="F60" s="18">
        <f t="shared" si="12"/>
        <v>0</v>
      </c>
    </row>
    <row r="61" spans="1:7" ht="15.75" thickBot="1" x14ac:dyDescent="0.3">
      <c r="A61" s="54"/>
      <c r="B61" s="64" t="s">
        <v>13</v>
      </c>
      <c r="C61" s="64"/>
      <c r="D61" s="64"/>
      <c r="E61" s="64"/>
      <c r="F61" s="65"/>
    </row>
    <row r="62" spans="1:7" x14ac:dyDescent="0.25">
      <c r="A62" s="54"/>
      <c r="B62" s="20" t="s">
        <v>40</v>
      </c>
      <c r="C62" s="12">
        <f>C54+C58</f>
        <v>123</v>
      </c>
      <c r="D62" s="13">
        <f>C62*0.35</f>
        <v>43.05</v>
      </c>
      <c r="E62" s="14"/>
      <c r="F62" s="15">
        <f t="shared" ref="F62:F66" si="14">D62*E62</f>
        <v>0</v>
      </c>
    </row>
    <row r="63" spans="1:7" x14ac:dyDescent="0.25">
      <c r="A63" s="54"/>
      <c r="B63" s="21" t="s">
        <v>41</v>
      </c>
      <c r="C63" s="10">
        <f>C55+C59</f>
        <v>23</v>
      </c>
      <c r="D63" s="13">
        <f>C63*0.35</f>
        <v>8.0499999999999989</v>
      </c>
      <c r="E63" s="1"/>
      <c r="F63" s="4">
        <f t="shared" si="14"/>
        <v>0</v>
      </c>
    </row>
    <row r="64" spans="1:7" x14ac:dyDescent="0.25">
      <c r="A64" s="54"/>
      <c r="B64" s="21" t="s">
        <v>42</v>
      </c>
      <c r="C64" s="10">
        <f>C60+C56</f>
        <v>0</v>
      </c>
      <c r="D64" s="13">
        <v>0</v>
      </c>
      <c r="E64" s="1"/>
      <c r="F64" s="4">
        <f t="shared" si="14"/>
        <v>0</v>
      </c>
    </row>
    <row r="65" spans="1:6" x14ac:dyDescent="0.25">
      <c r="A65" s="54"/>
      <c r="B65" s="21" t="s">
        <v>14</v>
      </c>
      <c r="C65" s="10">
        <v>13</v>
      </c>
      <c r="D65" s="3">
        <f>2*C65</f>
        <v>26</v>
      </c>
      <c r="E65" s="1"/>
      <c r="F65" s="4">
        <f t="shared" si="14"/>
        <v>0</v>
      </c>
    </row>
    <row r="66" spans="1:6" x14ac:dyDescent="0.25">
      <c r="A66" s="54"/>
      <c r="B66" s="21" t="s">
        <v>15</v>
      </c>
      <c r="C66" s="10">
        <f>C65</f>
        <v>13</v>
      </c>
      <c r="D66" s="3">
        <f>C66*0.1</f>
        <v>1.3</v>
      </c>
      <c r="E66" s="1"/>
      <c r="F66" s="4">
        <f t="shared" si="14"/>
        <v>0</v>
      </c>
    </row>
    <row r="67" spans="1:6" ht="24.75" thickBot="1" x14ac:dyDescent="0.3">
      <c r="A67" s="54"/>
      <c r="B67" s="41" t="s">
        <v>43</v>
      </c>
      <c r="C67" s="5" t="s">
        <v>12</v>
      </c>
      <c r="D67" s="5">
        <v>5</v>
      </c>
      <c r="E67" s="7"/>
      <c r="F67" s="6">
        <f>D67*E67</f>
        <v>0</v>
      </c>
    </row>
    <row r="68" spans="1:6" ht="15.75" thickBot="1" x14ac:dyDescent="0.3">
      <c r="A68" s="55"/>
      <c r="B68" s="50" t="s">
        <v>17</v>
      </c>
      <c r="C68" s="51"/>
      <c r="D68" s="51"/>
      <c r="E68" s="52"/>
      <c r="F68" s="24">
        <f>SUM(F54:F67)</f>
        <v>0</v>
      </c>
    </row>
  </sheetData>
  <mergeCells count="25">
    <mergeCell ref="B5:F5"/>
    <mergeCell ref="B9:F9"/>
    <mergeCell ref="B13:F13"/>
    <mergeCell ref="B21:F21"/>
    <mergeCell ref="A5:A20"/>
    <mergeCell ref="B20:E20"/>
    <mergeCell ref="A1:A4"/>
    <mergeCell ref="B1:F2"/>
    <mergeCell ref="B3:B4"/>
    <mergeCell ref="C3:D3"/>
    <mergeCell ref="E3:F3"/>
    <mergeCell ref="B68:E68"/>
    <mergeCell ref="A53:A68"/>
    <mergeCell ref="A21:A36"/>
    <mergeCell ref="A37:A52"/>
    <mergeCell ref="B45:F45"/>
    <mergeCell ref="B53:F53"/>
    <mergeCell ref="B57:F57"/>
    <mergeCell ref="B61:F61"/>
    <mergeCell ref="B52:E52"/>
    <mergeCell ref="B25:F25"/>
    <mergeCell ref="B29:F29"/>
    <mergeCell ref="B37:F37"/>
    <mergeCell ref="B41:F41"/>
    <mergeCell ref="B36:E36"/>
  </mergeCells>
  <pageMargins left="0.511811024" right="0.511811024" top="0.78740157499999996" bottom="0.78740157499999996" header="0.31496062000000002" footer="0.31496062000000002"/>
  <pageSetup paperSize="9" scale="44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NOVA</vt:lpstr>
      <vt:lpstr>NOVA!Area_de_impressao</vt:lpstr>
    </vt:vector>
  </TitlesOfParts>
  <Company>TRE - 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Pereira Rosa</dc:creator>
  <cp:lastModifiedBy>Rafael Gustavo Silva Resende</cp:lastModifiedBy>
  <cp:lastPrinted>2021-01-20T15:46:22Z</cp:lastPrinted>
  <dcterms:created xsi:type="dcterms:W3CDTF">2021-01-20T14:45:01Z</dcterms:created>
  <dcterms:modified xsi:type="dcterms:W3CDTF">2023-04-10T19:55:39Z</dcterms:modified>
</cp:coreProperties>
</file>