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drawings/drawing2.xml" ContentType="application/vnd.openxmlformats-officedocument.drawing+xml"/>
  <Override PartName="/xl/embeddings/oleObject2.bin" ContentType="application/vnd.openxmlformats-officedocument.oleObject"/>
  <Override PartName="/xl/embeddings/oleObject3.bin" ContentType="application/vnd.openxmlformats-officedocument.oleObject"/>
  <Override PartName="/xl/drawings/drawing3.xml" ContentType="application/vnd.openxmlformats-officedocument.drawing+xml"/>
  <Override PartName="/xl/embeddings/oleObject4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3820"/>
  <mc:AlternateContent xmlns:mc="http://schemas.openxmlformats.org/markup-compatibility/2006">
    <mc:Choice Requires="x15">
      <x15ac:absPath xmlns:x15ac="http://schemas.microsoft.com/office/spreadsheetml/2010/11/ac" url="\\Rmgsfs01\tre-mg\SGA\CCL\SELIC\2022\17 - PLONE\6 - Anexos aos Editais\PE 98 2022\"/>
    </mc:Choice>
  </mc:AlternateContent>
  <bookViews>
    <workbookView xWindow="-120" yWindow="-120" windowWidth="20730" windowHeight="11160" tabRatio="844" activeTab="2"/>
  </bookViews>
  <sheets>
    <sheet name="1- PLANILHA ANALÍTICA TRIÂNGULO" sheetId="1" r:id="rId1"/>
    <sheet name="2 - PLANILHA ANALÍTICA SUL" sheetId="6" r:id="rId2"/>
    <sheet name="3 - PLANILHA ANALÍTICA NORTE" sheetId="7" r:id="rId3"/>
  </sheets>
  <definedNames>
    <definedName name="_xlnm._FilterDatabase" localSheetId="0" hidden="1">'1- PLANILHA ANALÍTICA TRIÂNGULO'!$A$9:$I$487</definedName>
    <definedName name="_xlnm._FilterDatabase" localSheetId="1" hidden="1">'2 - PLANILHA ANALÍTICA SUL'!$A$9:$I$487</definedName>
    <definedName name="_xlnm._FilterDatabase" localSheetId="2" hidden="1">'3 - PLANILHA ANALÍTICA NORTE'!$A$9:$I$487</definedName>
    <definedName name="_xlnm.Print_Area" localSheetId="0">'1- PLANILHA ANALÍTICA TRIÂNGULO'!$A$1:$I$490</definedName>
    <definedName name="_xlnm.Print_Titles" localSheetId="0">'1- PLANILHA ANALÍTICA TRIÂNGULO'!$2:$9</definedName>
    <definedName name="_xlnm.Print_Titles" localSheetId="1">'2 - PLANILHA ANALÍTICA SUL'!$2:$9</definedName>
    <definedName name="_xlnm.Print_Titles" localSheetId="2">'3 - PLANILHA ANALÍTICA NORTE'!$2:$9</definedName>
  </definedNames>
  <calcPr calcId="162913"/>
</workbook>
</file>

<file path=xl/calcChain.xml><?xml version="1.0" encoding="utf-8"?>
<calcChain xmlns="http://schemas.openxmlformats.org/spreadsheetml/2006/main">
  <c r="G15" i="6" l="1"/>
  <c r="G14" i="6"/>
  <c r="G15" i="1"/>
  <c r="D11" i="7" l="1"/>
  <c r="I13" i="6"/>
  <c r="I14" i="6"/>
  <c r="I15" i="6"/>
  <c r="H14" i="6"/>
  <c r="H15" i="6"/>
  <c r="D11" i="6"/>
  <c r="I11" i="6" s="1"/>
  <c r="D13" i="6"/>
  <c r="H13" i="6" s="1"/>
  <c r="D12" i="6"/>
  <c r="H12" i="6" s="1"/>
  <c r="I12" i="6" l="1"/>
  <c r="H11" i="6"/>
  <c r="G485" i="6" s="1"/>
  <c r="G486" i="6"/>
  <c r="G14" i="1" l="1"/>
  <c r="H14" i="1"/>
  <c r="I14" i="1"/>
  <c r="G116" i="7" l="1"/>
  <c r="G116" i="6"/>
  <c r="G116" i="1"/>
  <c r="G118" i="1"/>
  <c r="I116" i="1"/>
  <c r="H116" i="1"/>
  <c r="I487" i="7" l="1"/>
  <c r="H487" i="7"/>
  <c r="I486" i="7"/>
  <c r="H486" i="7"/>
  <c r="I485" i="7"/>
  <c r="H485" i="7"/>
  <c r="I483" i="7"/>
  <c r="H483" i="7"/>
  <c r="G483" i="7"/>
  <c r="I481" i="7"/>
  <c r="H481" i="7"/>
  <c r="G481" i="7"/>
  <c r="I480" i="7"/>
  <c r="H480" i="7"/>
  <c r="G480" i="7"/>
  <c r="I479" i="7"/>
  <c r="H479" i="7"/>
  <c r="G479" i="7"/>
  <c r="I478" i="7"/>
  <c r="H478" i="7"/>
  <c r="G478" i="7"/>
  <c r="I477" i="7"/>
  <c r="H477" i="7"/>
  <c r="G477" i="7"/>
  <c r="I476" i="7"/>
  <c r="H476" i="7"/>
  <c r="G476" i="7"/>
  <c r="I475" i="7"/>
  <c r="H475" i="7"/>
  <c r="G475" i="7"/>
  <c r="I474" i="7"/>
  <c r="H474" i="7"/>
  <c r="G474" i="7"/>
  <c r="I473" i="7"/>
  <c r="H473" i="7"/>
  <c r="G473" i="7"/>
  <c r="I472" i="7"/>
  <c r="H472" i="7"/>
  <c r="G472" i="7"/>
  <c r="I470" i="7"/>
  <c r="H470" i="7"/>
  <c r="G470" i="7"/>
  <c r="I469" i="7"/>
  <c r="H469" i="7"/>
  <c r="G469" i="7"/>
  <c r="I468" i="7"/>
  <c r="H468" i="7"/>
  <c r="G468" i="7"/>
  <c r="I467" i="7"/>
  <c r="H467" i="7"/>
  <c r="G467" i="7"/>
  <c r="I466" i="7"/>
  <c r="H466" i="7"/>
  <c r="G466" i="7"/>
  <c r="I465" i="7"/>
  <c r="H465" i="7"/>
  <c r="G465" i="7"/>
  <c r="I464" i="7"/>
  <c r="H464" i="7"/>
  <c r="G464" i="7"/>
  <c r="I463" i="7"/>
  <c r="H463" i="7"/>
  <c r="G463" i="7"/>
  <c r="I462" i="7"/>
  <c r="H462" i="7"/>
  <c r="G462" i="7"/>
  <c r="I461" i="7"/>
  <c r="H461" i="7"/>
  <c r="G461" i="7"/>
  <c r="I460" i="7"/>
  <c r="H460" i="7"/>
  <c r="G460" i="7"/>
  <c r="I459" i="7"/>
  <c r="H459" i="7"/>
  <c r="G459" i="7"/>
  <c r="I458" i="7"/>
  <c r="H458" i="7"/>
  <c r="G458" i="7"/>
  <c r="I457" i="7"/>
  <c r="H457" i="7"/>
  <c r="G457" i="7"/>
  <c r="I456" i="7"/>
  <c r="H456" i="7"/>
  <c r="G456" i="7"/>
  <c r="I454" i="7"/>
  <c r="H454" i="7"/>
  <c r="G454" i="7"/>
  <c r="I453" i="7"/>
  <c r="H453" i="7"/>
  <c r="G453" i="7"/>
  <c r="I452" i="7"/>
  <c r="H452" i="7"/>
  <c r="G452" i="7"/>
  <c r="I451" i="7"/>
  <c r="H451" i="7"/>
  <c r="G451" i="7"/>
  <c r="I450" i="7"/>
  <c r="H450" i="7"/>
  <c r="G450" i="7"/>
  <c r="I449" i="7"/>
  <c r="H449" i="7"/>
  <c r="G449" i="7"/>
  <c r="I448" i="7"/>
  <c r="H448" i="7"/>
  <c r="G448" i="7"/>
  <c r="I447" i="7"/>
  <c r="H447" i="7"/>
  <c r="G447" i="7"/>
  <c r="I446" i="7"/>
  <c r="H446" i="7"/>
  <c r="G446" i="7"/>
  <c r="I445" i="7"/>
  <c r="H445" i="7"/>
  <c r="G445" i="7"/>
  <c r="I444" i="7"/>
  <c r="H444" i="7"/>
  <c r="G444" i="7"/>
  <c r="I443" i="7"/>
  <c r="H443" i="7"/>
  <c r="G443" i="7"/>
  <c r="I442" i="7"/>
  <c r="H442" i="7"/>
  <c r="G442" i="7"/>
  <c r="I441" i="7"/>
  <c r="H441" i="7"/>
  <c r="G441" i="7"/>
  <c r="I440" i="7"/>
  <c r="H440" i="7"/>
  <c r="G440" i="7"/>
  <c r="I439" i="7"/>
  <c r="H439" i="7"/>
  <c r="G439" i="7"/>
  <c r="I438" i="7"/>
  <c r="H438" i="7"/>
  <c r="G438" i="7"/>
  <c r="I437" i="7"/>
  <c r="H437" i="7"/>
  <c r="G437" i="7"/>
  <c r="I436" i="7"/>
  <c r="H436" i="7"/>
  <c r="G436" i="7"/>
  <c r="I434" i="7"/>
  <c r="H434" i="7"/>
  <c r="G434" i="7"/>
  <c r="I433" i="7"/>
  <c r="H433" i="7"/>
  <c r="G433" i="7"/>
  <c r="I432" i="7"/>
  <c r="H432" i="7"/>
  <c r="G432" i="7"/>
  <c r="I431" i="7"/>
  <c r="H431" i="7"/>
  <c r="G431" i="7"/>
  <c r="I430" i="7"/>
  <c r="H430" i="7"/>
  <c r="G430" i="7"/>
  <c r="I429" i="7"/>
  <c r="H429" i="7"/>
  <c r="G429" i="7"/>
  <c r="I428" i="7"/>
  <c r="H428" i="7"/>
  <c r="G428" i="7"/>
  <c r="I427" i="7"/>
  <c r="H427" i="7"/>
  <c r="G427" i="7"/>
  <c r="I426" i="7"/>
  <c r="H426" i="7"/>
  <c r="G426" i="7"/>
  <c r="I425" i="7"/>
  <c r="H425" i="7"/>
  <c r="G425" i="7"/>
  <c r="I424" i="7"/>
  <c r="H424" i="7"/>
  <c r="G424" i="7"/>
  <c r="I423" i="7"/>
  <c r="H423" i="7"/>
  <c r="G423" i="7"/>
  <c r="I422" i="7"/>
  <c r="H422" i="7"/>
  <c r="G422" i="7"/>
  <c r="I421" i="7"/>
  <c r="H421" i="7"/>
  <c r="G421" i="7"/>
  <c r="I420" i="7"/>
  <c r="H420" i="7"/>
  <c r="G420" i="7"/>
  <c r="I419" i="7"/>
  <c r="H419" i="7"/>
  <c r="G419" i="7"/>
  <c r="I418" i="7"/>
  <c r="H418" i="7"/>
  <c r="G418" i="7"/>
  <c r="I417" i="7"/>
  <c r="H417" i="7"/>
  <c r="G417" i="7"/>
  <c r="I416" i="7"/>
  <c r="H416" i="7"/>
  <c r="G416" i="7"/>
  <c r="I415" i="7"/>
  <c r="H415" i="7"/>
  <c r="G415" i="7"/>
  <c r="I414" i="7"/>
  <c r="H414" i="7"/>
  <c r="G414" i="7"/>
  <c r="I413" i="7"/>
  <c r="H413" i="7"/>
  <c r="G413" i="7"/>
  <c r="I412" i="7"/>
  <c r="H412" i="7"/>
  <c r="G412" i="7"/>
  <c r="I411" i="7"/>
  <c r="H411" i="7"/>
  <c r="G411" i="7"/>
  <c r="I410" i="7"/>
  <c r="H410" i="7"/>
  <c r="G410" i="7"/>
  <c r="I409" i="7"/>
  <c r="H409" i="7"/>
  <c r="G409" i="7"/>
  <c r="I408" i="7"/>
  <c r="H408" i="7"/>
  <c r="G408" i="7"/>
  <c r="I407" i="7"/>
  <c r="H407" i="7"/>
  <c r="G407" i="7"/>
  <c r="I406" i="7"/>
  <c r="H406" i="7"/>
  <c r="G406" i="7"/>
  <c r="I405" i="7"/>
  <c r="H405" i="7"/>
  <c r="G405" i="7"/>
  <c r="I404" i="7"/>
  <c r="H404" i="7"/>
  <c r="G404" i="7"/>
  <c r="I403" i="7"/>
  <c r="H403" i="7"/>
  <c r="G403" i="7"/>
  <c r="I402" i="7"/>
  <c r="H402" i="7"/>
  <c r="G402" i="7"/>
  <c r="I401" i="7"/>
  <c r="H401" i="7"/>
  <c r="G401" i="7"/>
  <c r="I400" i="7"/>
  <c r="H400" i="7"/>
  <c r="G400" i="7"/>
  <c r="I399" i="7"/>
  <c r="H399" i="7"/>
  <c r="G399" i="7"/>
  <c r="I398" i="7"/>
  <c r="H398" i="7"/>
  <c r="G398" i="7"/>
  <c r="I397" i="7"/>
  <c r="H397" i="7"/>
  <c r="G397" i="7"/>
  <c r="I396" i="7"/>
  <c r="H396" i="7"/>
  <c r="G396" i="7"/>
  <c r="I395" i="7"/>
  <c r="H395" i="7"/>
  <c r="G395" i="7"/>
  <c r="I394" i="7"/>
  <c r="H394" i="7"/>
  <c r="G394" i="7"/>
  <c r="I393" i="7"/>
  <c r="H393" i="7"/>
  <c r="G393" i="7"/>
  <c r="I392" i="7"/>
  <c r="H392" i="7"/>
  <c r="G392" i="7"/>
  <c r="I391" i="7"/>
  <c r="H391" i="7"/>
  <c r="G391" i="7"/>
  <c r="I390" i="7"/>
  <c r="H390" i="7"/>
  <c r="G390" i="7"/>
  <c r="I389" i="7"/>
  <c r="H389" i="7"/>
  <c r="G389" i="7"/>
  <c r="I388" i="7"/>
  <c r="H388" i="7"/>
  <c r="G388" i="7"/>
  <c r="I387" i="7"/>
  <c r="H387" i="7"/>
  <c r="G387" i="7"/>
  <c r="I386" i="7"/>
  <c r="H386" i="7"/>
  <c r="G386" i="7"/>
  <c r="I385" i="7"/>
  <c r="H385" i="7"/>
  <c r="G385" i="7"/>
  <c r="I384" i="7"/>
  <c r="H384" i="7"/>
  <c r="G384" i="7"/>
  <c r="I383" i="7"/>
  <c r="H383" i="7"/>
  <c r="G383" i="7"/>
  <c r="I382" i="7"/>
  <c r="H382" i="7"/>
  <c r="G382" i="7"/>
  <c r="I381" i="7"/>
  <c r="H381" i="7"/>
  <c r="G381" i="7"/>
  <c r="I380" i="7"/>
  <c r="H380" i="7"/>
  <c r="G380" i="7"/>
  <c r="I379" i="7"/>
  <c r="H379" i="7"/>
  <c r="G379" i="7"/>
  <c r="I378" i="7"/>
  <c r="H378" i="7"/>
  <c r="G378" i="7"/>
  <c r="I377" i="7"/>
  <c r="H377" i="7"/>
  <c r="G377" i="7"/>
  <c r="I376" i="7"/>
  <c r="H376" i="7"/>
  <c r="G376" i="7"/>
  <c r="I375" i="7"/>
  <c r="H375" i="7"/>
  <c r="G375" i="7"/>
  <c r="I374" i="7"/>
  <c r="H374" i="7"/>
  <c r="G374" i="7"/>
  <c r="I373" i="7"/>
  <c r="H373" i="7"/>
  <c r="G373" i="7"/>
  <c r="I372" i="7"/>
  <c r="H372" i="7"/>
  <c r="G372" i="7"/>
  <c r="I371" i="7"/>
  <c r="H371" i="7"/>
  <c r="G371" i="7"/>
  <c r="I370" i="7"/>
  <c r="H370" i="7"/>
  <c r="G370" i="7"/>
  <c r="I369" i="7"/>
  <c r="H369" i="7"/>
  <c r="G369" i="7"/>
  <c r="I368" i="7"/>
  <c r="H368" i="7"/>
  <c r="G368" i="7"/>
  <c r="I367" i="7"/>
  <c r="H367" i="7"/>
  <c r="G367" i="7"/>
  <c r="I366" i="7"/>
  <c r="H366" i="7"/>
  <c r="G366" i="7"/>
  <c r="I365" i="7"/>
  <c r="H365" i="7"/>
  <c r="G365" i="7"/>
  <c r="I364" i="7"/>
  <c r="H364" i="7"/>
  <c r="G364" i="7"/>
  <c r="I363" i="7"/>
  <c r="H363" i="7"/>
  <c r="G363" i="7"/>
  <c r="I362" i="7"/>
  <c r="H362" i="7"/>
  <c r="G362" i="7"/>
  <c r="I361" i="7"/>
  <c r="H361" i="7"/>
  <c r="G361" i="7"/>
  <c r="I360" i="7"/>
  <c r="H360" i="7"/>
  <c r="G360" i="7"/>
  <c r="I359" i="7"/>
  <c r="H359" i="7"/>
  <c r="G359" i="7"/>
  <c r="I358" i="7"/>
  <c r="H358" i="7"/>
  <c r="G358" i="7"/>
  <c r="I357" i="7"/>
  <c r="H357" i="7"/>
  <c r="G357" i="7"/>
  <c r="I356" i="7"/>
  <c r="H356" i="7"/>
  <c r="G356" i="7"/>
  <c r="I355" i="7"/>
  <c r="H355" i="7"/>
  <c r="G355" i="7"/>
  <c r="I354" i="7"/>
  <c r="H354" i="7"/>
  <c r="G354" i="7"/>
  <c r="I353" i="7"/>
  <c r="H353" i="7"/>
  <c r="G353" i="7"/>
  <c r="I352" i="7"/>
  <c r="H352" i="7"/>
  <c r="G352" i="7"/>
  <c r="I351" i="7"/>
  <c r="H351" i="7"/>
  <c r="G351" i="7"/>
  <c r="I350" i="7"/>
  <c r="H350" i="7"/>
  <c r="G350" i="7"/>
  <c r="I349" i="7"/>
  <c r="H349" i="7"/>
  <c r="G349" i="7"/>
  <c r="I348" i="7"/>
  <c r="H348" i="7"/>
  <c r="G348" i="7"/>
  <c r="I347" i="7"/>
  <c r="H347" i="7"/>
  <c r="G347" i="7"/>
  <c r="I346" i="7"/>
  <c r="H346" i="7"/>
  <c r="G346" i="7"/>
  <c r="I345" i="7"/>
  <c r="H345" i="7"/>
  <c r="G345" i="7"/>
  <c r="I343" i="7"/>
  <c r="H343" i="7"/>
  <c r="G343" i="7"/>
  <c r="I342" i="7"/>
  <c r="H342" i="7"/>
  <c r="G342" i="7"/>
  <c r="I341" i="7"/>
  <c r="H341" i="7"/>
  <c r="G341" i="7"/>
  <c r="I340" i="7"/>
  <c r="H340" i="7"/>
  <c r="G340" i="7"/>
  <c r="I338" i="7"/>
  <c r="H338" i="7"/>
  <c r="G338" i="7"/>
  <c r="I337" i="7"/>
  <c r="H337" i="7"/>
  <c r="G337" i="7"/>
  <c r="I336" i="7"/>
  <c r="H336" i="7"/>
  <c r="G336" i="7"/>
  <c r="I335" i="7"/>
  <c r="H335" i="7"/>
  <c r="G335" i="7"/>
  <c r="I334" i="7"/>
  <c r="H334" i="7"/>
  <c r="G334" i="7"/>
  <c r="I333" i="7"/>
  <c r="H333" i="7"/>
  <c r="G333" i="7"/>
  <c r="I332" i="7"/>
  <c r="H332" i="7"/>
  <c r="G332" i="7"/>
  <c r="I331" i="7"/>
  <c r="H331" i="7"/>
  <c r="G331" i="7"/>
  <c r="I330" i="7"/>
  <c r="H330" i="7"/>
  <c r="G330" i="7"/>
  <c r="I329" i="7"/>
  <c r="H329" i="7"/>
  <c r="G329" i="7"/>
  <c r="I328" i="7"/>
  <c r="H328" i="7"/>
  <c r="G328" i="7"/>
  <c r="I327" i="7"/>
  <c r="H327" i="7"/>
  <c r="G327" i="7"/>
  <c r="I326" i="7"/>
  <c r="H326" i="7"/>
  <c r="G326" i="7"/>
  <c r="I325" i="7"/>
  <c r="H325" i="7"/>
  <c r="G325" i="7"/>
  <c r="I324" i="7"/>
  <c r="H324" i="7"/>
  <c r="G324" i="7"/>
  <c r="I323" i="7"/>
  <c r="H323" i="7"/>
  <c r="G323" i="7"/>
  <c r="I322" i="7"/>
  <c r="H322" i="7"/>
  <c r="G322" i="7"/>
  <c r="I321" i="7"/>
  <c r="H321" i="7"/>
  <c r="G321" i="7"/>
  <c r="I320" i="7"/>
  <c r="H320" i="7"/>
  <c r="G320" i="7"/>
  <c r="I319" i="7"/>
  <c r="H319" i="7"/>
  <c r="G319" i="7"/>
  <c r="I318" i="7"/>
  <c r="H318" i="7"/>
  <c r="G318" i="7"/>
  <c r="I317" i="7"/>
  <c r="H317" i="7"/>
  <c r="G317" i="7"/>
  <c r="I316" i="7"/>
  <c r="H316" i="7"/>
  <c r="G316" i="7"/>
  <c r="I315" i="7"/>
  <c r="H315" i="7"/>
  <c r="G315" i="7"/>
  <c r="I314" i="7"/>
  <c r="H314" i="7"/>
  <c r="G314" i="7"/>
  <c r="I313" i="7"/>
  <c r="H313" i="7"/>
  <c r="G313" i="7"/>
  <c r="I312" i="7"/>
  <c r="H312" i="7"/>
  <c r="G312" i="7"/>
  <c r="I311" i="7"/>
  <c r="H311" i="7"/>
  <c r="G311" i="7"/>
  <c r="I310" i="7"/>
  <c r="H310" i="7"/>
  <c r="G310" i="7"/>
  <c r="I309" i="7"/>
  <c r="H309" i="7"/>
  <c r="G309" i="7"/>
  <c r="I308" i="7"/>
  <c r="H308" i="7"/>
  <c r="G308" i="7"/>
  <c r="I307" i="7"/>
  <c r="H307" i="7"/>
  <c r="G307" i="7"/>
  <c r="I306" i="7"/>
  <c r="H306" i="7"/>
  <c r="G306" i="7"/>
  <c r="I305" i="7"/>
  <c r="H305" i="7"/>
  <c r="G305" i="7"/>
  <c r="I304" i="7"/>
  <c r="H304" i="7"/>
  <c r="G304" i="7"/>
  <c r="I303" i="7"/>
  <c r="H303" i="7"/>
  <c r="G303" i="7"/>
  <c r="I302" i="7"/>
  <c r="H302" i="7"/>
  <c r="G302" i="7"/>
  <c r="I301" i="7"/>
  <c r="H301" i="7"/>
  <c r="G301" i="7"/>
  <c r="I300" i="7"/>
  <c r="H300" i="7"/>
  <c r="G300" i="7"/>
  <c r="I299" i="7"/>
  <c r="H299" i="7"/>
  <c r="G299" i="7"/>
  <c r="I298" i="7"/>
  <c r="H298" i="7"/>
  <c r="G298" i="7"/>
  <c r="I297" i="7"/>
  <c r="H297" i="7"/>
  <c r="G297" i="7"/>
  <c r="I296" i="7"/>
  <c r="H296" i="7"/>
  <c r="G296" i="7"/>
  <c r="I295" i="7"/>
  <c r="H295" i="7"/>
  <c r="G295" i="7"/>
  <c r="I294" i="7"/>
  <c r="H294" i="7"/>
  <c r="G294" i="7"/>
  <c r="I293" i="7"/>
  <c r="H293" i="7"/>
  <c r="G293" i="7"/>
  <c r="I292" i="7"/>
  <c r="H292" i="7"/>
  <c r="G292" i="7"/>
  <c r="I291" i="7"/>
  <c r="H291" i="7"/>
  <c r="G291" i="7"/>
  <c r="I290" i="7"/>
  <c r="H290" i="7"/>
  <c r="G290" i="7"/>
  <c r="I289" i="7"/>
  <c r="H289" i="7"/>
  <c r="G289" i="7"/>
  <c r="I288" i="7"/>
  <c r="H288" i="7"/>
  <c r="G288" i="7"/>
  <c r="I287" i="7"/>
  <c r="H287" i="7"/>
  <c r="G287" i="7"/>
  <c r="I286" i="7"/>
  <c r="H286" i="7"/>
  <c r="G286" i="7"/>
  <c r="I285" i="7"/>
  <c r="H285" i="7"/>
  <c r="G285" i="7"/>
  <c r="I284" i="7"/>
  <c r="H284" i="7"/>
  <c r="G284" i="7"/>
  <c r="I283" i="7"/>
  <c r="H283" i="7"/>
  <c r="G283" i="7"/>
  <c r="I282" i="7"/>
  <c r="H282" i="7"/>
  <c r="G282" i="7"/>
  <c r="I281" i="7"/>
  <c r="H281" i="7"/>
  <c r="G281" i="7"/>
  <c r="I280" i="7"/>
  <c r="H280" i="7"/>
  <c r="G280" i="7"/>
  <c r="I279" i="7"/>
  <c r="H279" i="7"/>
  <c r="G279" i="7"/>
  <c r="I278" i="7"/>
  <c r="H278" i="7"/>
  <c r="G278" i="7"/>
  <c r="I277" i="7"/>
  <c r="H277" i="7"/>
  <c r="G277" i="7"/>
  <c r="I276" i="7"/>
  <c r="H276" i="7"/>
  <c r="G276" i="7"/>
  <c r="I275" i="7"/>
  <c r="H275" i="7"/>
  <c r="G275" i="7"/>
  <c r="I274" i="7"/>
  <c r="H274" i="7"/>
  <c r="G274" i="7"/>
  <c r="I273" i="7"/>
  <c r="H273" i="7"/>
  <c r="G273" i="7"/>
  <c r="I272" i="7"/>
  <c r="H272" i="7"/>
  <c r="G272" i="7"/>
  <c r="I271" i="7"/>
  <c r="H271" i="7"/>
  <c r="G271" i="7"/>
  <c r="I269" i="7"/>
  <c r="H269" i="7"/>
  <c r="G269" i="7"/>
  <c r="I268" i="7"/>
  <c r="H268" i="7"/>
  <c r="G268" i="7"/>
  <c r="I267" i="7"/>
  <c r="H267" i="7"/>
  <c r="G267" i="7"/>
  <c r="I266" i="7"/>
  <c r="H266" i="7"/>
  <c r="G266" i="7"/>
  <c r="I265" i="7"/>
  <c r="H265" i="7"/>
  <c r="G265" i="7"/>
  <c r="I264" i="7"/>
  <c r="H264" i="7"/>
  <c r="G264" i="7"/>
  <c r="I263" i="7"/>
  <c r="H263" i="7"/>
  <c r="G263" i="7"/>
  <c r="I261" i="7"/>
  <c r="H261" i="7"/>
  <c r="G261" i="7"/>
  <c r="I260" i="7"/>
  <c r="H260" i="7"/>
  <c r="G260" i="7"/>
  <c r="I259" i="7"/>
  <c r="H259" i="7"/>
  <c r="G259" i="7"/>
  <c r="I258" i="7"/>
  <c r="H258" i="7"/>
  <c r="G258" i="7"/>
  <c r="I257" i="7"/>
  <c r="H257" i="7"/>
  <c r="G257" i="7"/>
  <c r="I256" i="7"/>
  <c r="H256" i="7"/>
  <c r="G256" i="7"/>
  <c r="I255" i="7"/>
  <c r="H255" i="7"/>
  <c r="G255" i="7"/>
  <c r="I254" i="7"/>
  <c r="H254" i="7"/>
  <c r="G254" i="7"/>
  <c r="I253" i="7"/>
  <c r="H253" i="7"/>
  <c r="G253" i="7"/>
  <c r="I252" i="7"/>
  <c r="H252" i="7"/>
  <c r="I251" i="7"/>
  <c r="H251" i="7"/>
  <c r="G251" i="7"/>
  <c r="I250" i="7"/>
  <c r="H250" i="7"/>
  <c r="G250" i="7"/>
  <c r="I249" i="7"/>
  <c r="H249" i="7"/>
  <c r="G249" i="7"/>
  <c r="I248" i="7"/>
  <c r="H248" i="7"/>
  <c r="G248" i="7"/>
  <c r="I247" i="7"/>
  <c r="H247" i="7"/>
  <c r="G247" i="7"/>
  <c r="I246" i="7"/>
  <c r="H246" i="7"/>
  <c r="G246" i="7"/>
  <c r="I245" i="7"/>
  <c r="H245" i="7"/>
  <c r="G245" i="7"/>
  <c r="I244" i="7"/>
  <c r="H244" i="7"/>
  <c r="G244" i="7"/>
  <c r="I243" i="7"/>
  <c r="H243" i="7"/>
  <c r="G243" i="7"/>
  <c r="I242" i="7"/>
  <c r="H242" i="7"/>
  <c r="G242" i="7"/>
  <c r="I241" i="7"/>
  <c r="H241" i="7"/>
  <c r="G241" i="7"/>
  <c r="I240" i="7"/>
  <c r="H240" i="7"/>
  <c r="G240" i="7"/>
  <c r="I239" i="7"/>
  <c r="H239" i="7"/>
  <c r="G239" i="7"/>
  <c r="I238" i="7"/>
  <c r="H238" i="7"/>
  <c r="G238" i="7"/>
  <c r="I237" i="7"/>
  <c r="H237" i="7"/>
  <c r="G237" i="7"/>
  <c r="I236" i="7"/>
  <c r="H236" i="7"/>
  <c r="G236" i="7"/>
  <c r="I235" i="7"/>
  <c r="H235" i="7"/>
  <c r="G235" i="7"/>
  <c r="I234" i="7"/>
  <c r="H234" i="7"/>
  <c r="I233" i="7"/>
  <c r="H233" i="7"/>
  <c r="G233" i="7"/>
  <c r="I232" i="7"/>
  <c r="H232" i="7"/>
  <c r="G232" i="7"/>
  <c r="I231" i="7"/>
  <c r="H231" i="7"/>
  <c r="G231" i="7"/>
  <c r="I230" i="7"/>
  <c r="H230" i="7"/>
  <c r="G230" i="7"/>
  <c r="I229" i="7"/>
  <c r="H229" i="7"/>
  <c r="G229" i="7"/>
  <c r="I228" i="7"/>
  <c r="H228" i="7"/>
  <c r="G228" i="7"/>
  <c r="I227" i="7"/>
  <c r="H227" i="7"/>
  <c r="G227" i="7"/>
  <c r="I226" i="7"/>
  <c r="H226" i="7"/>
  <c r="G226" i="7"/>
  <c r="I225" i="7"/>
  <c r="H225" i="7"/>
  <c r="G225" i="7"/>
  <c r="I224" i="7"/>
  <c r="H224" i="7"/>
  <c r="G224" i="7"/>
  <c r="I223" i="7"/>
  <c r="H223" i="7"/>
  <c r="G223" i="7"/>
  <c r="I222" i="7"/>
  <c r="H222" i="7"/>
  <c r="I221" i="7"/>
  <c r="H221" i="7"/>
  <c r="G221" i="7"/>
  <c r="I220" i="7"/>
  <c r="H220" i="7"/>
  <c r="G220" i="7"/>
  <c r="I219" i="7"/>
  <c r="H219" i="7"/>
  <c r="G219" i="7"/>
  <c r="I218" i="7"/>
  <c r="H218" i="7"/>
  <c r="G218" i="7"/>
  <c r="I217" i="7"/>
  <c r="H217" i="7"/>
  <c r="G217" i="7"/>
  <c r="I216" i="7"/>
  <c r="H216" i="7"/>
  <c r="G216" i="7"/>
  <c r="I215" i="7"/>
  <c r="H215" i="7"/>
  <c r="G215" i="7"/>
  <c r="I214" i="7"/>
  <c r="H214" i="7"/>
  <c r="G214" i="7"/>
  <c r="I213" i="7"/>
  <c r="H213" i="7"/>
  <c r="G213" i="7"/>
  <c r="I212" i="7"/>
  <c r="H212" i="7"/>
  <c r="G212" i="7"/>
  <c r="I211" i="7"/>
  <c r="H211" i="7"/>
  <c r="G211" i="7"/>
  <c r="I210" i="7"/>
  <c r="H210" i="7"/>
  <c r="G210" i="7"/>
  <c r="I209" i="7"/>
  <c r="H209" i="7"/>
  <c r="G209" i="7"/>
  <c r="I208" i="7"/>
  <c r="H208" i="7"/>
  <c r="G208" i="7"/>
  <c r="I207" i="7"/>
  <c r="H207" i="7"/>
  <c r="G207" i="7"/>
  <c r="I206" i="7"/>
  <c r="H206" i="7"/>
  <c r="G206" i="7"/>
  <c r="I205" i="7"/>
  <c r="H205" i="7"/>
  <c r="G205" i="7"/>
  <c r="I204" i="7"/>
  <c r="H204" i="7"/>
  <c r="G204" i="7"/>
  <c r="I203" i="7"/>
  <c r="H203" i="7"/>
  <c r="G203" i="7"/>
  <c r="I202" i="7"/>
  <c r="H202" i="7"/>
  <c r="G202" i="7"/>
  <c r="I201" i="7"/>
  <c r="H201" i="7"/>
  <c r="G201" i="7"/>
  <c r="I200" i="7"/>
  <c r="H200" i="7"/>
  <c r="G200" i="7"/>
  <c r="I199" i="7"/>
  <c r="H199" i="7"/>
  <c r="G199" i="7"/>
  <c r="I198" i="7"/>
  <c r="H198" i="7"/>
  <c r="G198" i="7"/>
  <c r="I197" i="7"/>
  <c r="H197" i="7"/>
  <c r="G197" i="7"/>
  <c r="I196" i="7"/>
  <c r="H196" i="7"/>
  <c r="G196" i="7"/>
  <c r="I195" i="7"/>
  <c r="H195" i="7"/>
  <c r="G195" i="7"/>
  <c r="I194" i="7"/>
  <c r="H194" i="7"/>
  <c r="G194" i="7"/>
  <c r="I193" i="7"/>
  <c r="H193" i="7"/>
  <c r="G193" i="7"/>
  <c r="I192" i="7"/>
  <c r="H192" i="7"/>
  <c r="G192" i="7"/>
  <c r="I191" i="7"/>
  <c r="H191" i="7"/>
  <c r="G191" i="7"/>
  <c r="I190" i="7"/>
  <c r="H190" i="7"/>
  <c r="G190" i="7"/>
  <c r="I189" i="7"/>
  <c r="H189" i="7"/>
  <c r="G189" i="7"/>
  <c r="I188" i="7"/>
  <c r="H188" i="7"/>
  <c r="G188" i="7"/>
  <c r="I187" i="7"/>
  <c r="H187" i="7"/>
  <c r="G187" i="7"/>
  <c r="I186" i="7"/>
  <c r="H186" i="7"/>
  <c r="G186" i="7"/>
  <c r="I185" i="7"/>
  <c r="H185" i="7"/>
  <c r="G185" i="7"/>
  <c r="I184" i="7"/>
  <c r="H184" i="7"/>
  <c r="G184" i="7"/>
  <c r="I183" i="7"/>
  <c r="H183" i="7"/>
  <c r="G183" i="7"/>
  <c r="I182" i="7"/>
  <c r="H182" i="7"/>
  <c r="G182" i="7"/>
  <c r="I181" i="7"/>
  <c r="H181" i="7"/>
  <c r="G181" i="7"/>
  <c r="I180" i="7"/>
  <c r="H180" i="7"/>
  <c r="G180" i="7"/>
  <c r="I179" i="7"/>
  <c r="H179" i="7"/>
  <c r="G179" i="7"/>
  <c r="I178" i="7"/>
  <c r="H178" i="7"/>
  <c r="G178" i="7"/>
  <c r="I177" i="7"/>
  <c r="H177" i="7"/>
  <c r="G177" i="7"/>
  <c r="I176" i="7"/>
  <c r="H176" i="7"/>
  <c r="G176" i="7"/>
  <c r="I175" i="7"/>
  <c r="H175" i="7"/>
  <c r="G175" i="7"/>
  <c r="I174" i="7"/>
  <c r="H174" i="7"/>
  <c r="G174" i="7"/>
  <c r="I173" i="7"/>
  <c r="H173" i="7"/>
  <c r="I172" i="7"/>
  <c r="H172" i="7"/>
  <c r="G172" i="7"/>
  <c r="I171" i="7"/>
  <c r="H171" i="7"/>
  <c r="G171" i="7"/>
  <c r="I170" i="7"/>
  <c r="H170" i="7"/>
  <c r="G170" i="7"/>
  <c r="I169" i="7"/>
  <c r="H169" i="7"/>
  <c r="G169" i="7"/>
  <c r="I168" i="7"/>
  <c r="H168" i="7"/>
  <c r="G168" i="7"/>
  <c r="I167" i="7"/>
  <c r="H167" i="7"/>
  <c r="G167" i="7"/>
  <c r="I166" i="7"/>
  <c r="H166" i="7"/>
  <c r="G166" i="7"/>
  <c r="I165" i="7"/>
  <c r="H165" i="7"/>
  <c r="G165" i="7"/>
  <c r="I164" i="7"/>
  <c r="H164" i="7"/>
  <c r="G164" i="7"/>
  <c r="I163" i="7"/>
  <c r="H163" i="7"/>
  <c r="G163" i="7"/>
  <c r="I162" i="7"/>
  <c r="H162" i="7"/>
  <c r="G162" i="7"/>
  <c r="I161" i="7"/>
  <c r="H161" i="7"/>
  <c r="G161" i="7"/>
  <c r="I160" i="7"/>
  <c r="H160" i="7"/>
  <c r="G160" i="7"/>
  <c r="I159" i="7"/>
  <c r="H159" i="7"/>
  <c r="G159" i="7"/>
  <c r="I158" i="7"/>
  <c r="H158" i="7"/>
  <c r="G158" i="7"/>
  <c r="I157" i="7"/>
  <c r="H157" i="7"/>
  <c r="G157" i="7"/>
  <c r="I156" i="7"/>
  <c r="H156" i="7"/>
  <c r="G156" i="7"/>
  <c r="I155" i="7"/>
  <c r="H155" i="7"/>
  <c r="G155" i="7"/>
  <c r="I154" i="7"/>
  <c r="H154" i="7"/>
  <c r="G154" i="7"/>
  <c r="I153" i="7"/>
  <c r="H153" i="7"/>
  <c r="I152" i="7"/>
  <c r="H152" i="7"/>
  <c r="G152" i="7"/>
  <c r="I151" i="7"/>
  <c r="H151" i="7"/>
  <c r="G151" i="7"/>
  <c r="I150" i="7"/>
  <c r="H150" i="7"/>
  <c r="G150" i="7"/>
  <c r="I149" i="7"/>
  <c r="H149" i="7"/>
  <c r="G149" i="7"/>
  <c r="I148" i="7"/>
  <c r="H148" i="7"/>
  <c r="G148" i="7"/>
  <c r="I147" i="7"/>
  <c r="H147" i="7"/>
  <c r="G147" i="7"/>
  <c r="I146" i="7"/>
  <c r="H146" i="7"/>
  <c r="G146" i="7"/>
  <c r="I145" i="7"/>
  <c r="H145" i="7"/>
  <c r="G145" i="7"/>
  <c r="I144" i="7"/>
  <c r="H144" i="7"/>
  <c r="I143" i="7"/>
  <c r="H143" i="7"/>
  <c r="G143" i="7"/>
  <c r="I142" i="7"/>
  <c r="H142" i="7"/>
  <c r="G142" i="7"/>
  <c r="I141" i="7"/>
  <c r="H141" i="7"/>
  <c r="G141" i="7"/>
  <c r="I140" i="7"/>
  <c r="H140" i="7"/>
  <c r="G140" i="7"/>
  <c r="I139" i="7"/>
  <c r="H139" i="7"/>
  <c r="G139" i="7"/>
  <c r="I138" i="7"/>
  <c r="H138" i="7"/>
  <c r="G138" i="7"/>
  <c r="I137" i="7"/>
  <c r="H137" i="7"/>
  <c r="I136" i="7"/>
  <c r="H136" i="7"/>
  <c r="G136" i="7"/>
  <c r="I135" i="7"/>
  <c r="H135" i="7"/>
  <c r="G135" i="7"/>
  <c r="I134" i="7"/>
  <c r="H134" i="7"/>
  <c r="G134" i="7"/>
  <c r="I133" i="7"/>
  <c r="H133" i="7"/>
  <c r="G133" i="7"/>
  <c r="I132" i="7"/>
  <c r="H132" i="7"/>
  <c r="G132" i="7"/>
  <c r="I131" i="7"/>
  <c r="H131" i="7"/>
  <c r="G131" i="7"/>
  <c r="I130" i="7"/>
  <c r="H130" i="7"/>
  <c r="G130" i="7"/>
  <c r="I129" i="7"/>
  <c r="H129" i="7"/>
  <c r="G129" i="7"/>
  <c r="I128" i="7"/>
  <c r="H128" i="7"/>
  <c r="G128" i="7"/>
  <c r="I127" i="7"/>
  <c r="H127" i="7"/>
  <c r="G127" i="7"/>
  <c r="I126" i="7"/>
  <c r="H126" i="7"/>
  <c r="G126" i="7"/>
  <c r="I125" i="7"/>
  <c r="H125" i="7"/>
  <c r="G125" i="7"/>
  <c r="I124" i="7"/>
  <c r="H124" i="7"/>
  <c r="G124" i="7"/>
  <c r="I123" i="7"/>
  <c r="H123" i="7"/>
  <c r="G123" i="7"/>
  <c r="I122" i="7"/>
  <c r="H122" i="7"/>
  <c r="G122" i="7"/>
  <c r="I121" i="7"/>
  <c r="H121" i="7"/>
  <c r="G121" i="7"/>
  <c r="I120" i="7"/>
  <c r="H120" i="7"/>
  <c r="I119" i="7"/>
  <c r="H119" i="7"/>
  <c r="G119" i="7"/>
  <c r="I118" i="7"/>
  <c r="H118" i="7"/>
  <c r="G118" i="7"/>
  <c r="I117" i="7"/>
  <c r="H117" i="7"/>
  <c r="I115" i="7"/>
  <c r="H115" i="7"/>
  <c r="G115" i="7"/>
  <c r="I114" i="7"/>
  <c r="H114" i="7"/>
  <c r="I113" i="7"/>
  <c r="H113" i="7"/>
  <c r="G113" i="7"/>
  <c r="I112" i="7"/>
  <c r="H112" i="7"/>
  <c r="G112" i="7"/>
  <c r="I111" i="7"/>
  <c r="H111" i="7"/>
  <c r="G111" i="7"/>
  <c r="I110" i="7"/>
  <c r="H110" i="7"/>
  <c r="I109" i="7"/>
  <c r="H109" i="7"/>
  <c r="G109" i="7"/>
  <c r="I108" i="7"/>
  <c r="H108" i="7"/>
  <c r="G108" i="7"/>
  <c r="I107" i="7"/>
  <c r="H107" i="7"/>
  <c r="G107" i="7"/>
  <c r="I106" i="7"/>
  <c r="H106" i="7"/>
  <c r="G106" i="7"/>
  <c r="I105" i="7"/>
  <c r="H105" i="7"/>
  <c r="G105" i="7"/>
  <c r="I104" i="7"/>
  <c r="H104" i="7"/>
  <c r="G104" i="7"/>
  <c r="I103" i="7"/>
  <c r="H103" i="7"/>
  <c r="G103" i="7"/>
  <c r="I102" i="7"/>
  <c r="H102" i="7"/>
  <c r="G102" i="7"/>
  <c r="I101" i="7"/>
  <c r="H101" i="7"/>
  <c r="G101" i="7"/>
  <c r="I100" i="7"/>
  <c r="H100" i="7"/>
  <c r="G100" i="7"/>
  <c r="I99" i="7"/>
  <c r="H99" i="7"/>
  <c r="G99" i="7"/>
  <c r="I98" i="7"/>
  <c r="H98" i="7"/>
  <c r="G98" i="7"/>
  <c r="I97" i="7"/>
  <c r="H97" i="7"/>
  <c r="G97" i="7"/>
  <c r="I96" i="7"/>
  <c r="H96" i="7"/>
  <c r="G96" i="7"/>
  <c r="I95" i="7"/>
  <c r="H95" i="7"/>
  <c r="G95" i="7"/>
  <c r="I94" i="7"/>
  <c r="H94" i="7"/>
  <c r="G94" i="7"/>
  <c r="I93" i="7"/>
  <c r="H93" i="7"/>
  <c r="G93" i="7"/>
  <c r="I92" i="7"/>
  <c r="H92" i="7"/>
  <c r="G92" i="7"/>
  <c r="I91" i="7"/>
  <c r="H91" i="7"/>
  <c r="G91" i="7"/>
  <c r="I90" i="7"/>
  <c r="H90" i="7"/>
  <c r="G90" i="7"/>
  <c r="I89" i="7"/>
  <c r="H89" i="7"/>
  <c r="G89" i="7"/>
  <c r="I88" i="7"/>
  <c r="H88" i="7"/>
  <c r="G88" i="7"/>
  <c r="I87" i="7"/>
  <c r="H87" i="7"/>
  <c r="G87" i="7"/>
  <c r="I86" i="7"/>
  <c r="H86" i="7"/>
  <c r="G86" i="7"/>
  <c r="I85" i="7"/>
  <c r="H85" i="7"/>
  <c r="G85" i="7"/>
  <c r="I84" i="7"/>
  <c r="H84" i="7"/>
  <c r="G84" i="7"/>
  <c r="I83" i="7"/>
  <c r="H83" i="7"/>
  <c r="G83" i="7"/>
  <c r="I82" i="7"/>
  <c r="H82" i="7"/>
  <c r="G82" i="7"/>
  <c r="I81" i="7"/>
  <c r="H81" i="7"/>
  <c r="G81" i="7"/>
  <c r="I80" i="7"/>
  <c r="H80" i="7"/>
  <c r="G80" i="7"/>
  <c r="I79" i="7"/>
  <c r="H79" i="7"/>
  <c r="G79" i="7"/>
  <c r="I78" i="7"/>
  <c r="H78" i="7"/>
  <c r="G78" i="7"/>
  <c r="I77" i="7"/>
  <c r="H77" i="7"/>
  <c r="G77" i="7"/>
  <c r="I76" i="7"/>
  <c r="H76" i="7"/>
  <c r="G76" i="7"/>
  <c r="I75" i="7"/>
  <c r="H75" i="7"/>
  <c r="G75" i="7"/>
  <c r="I74" i="7"/>
  <c r="H74" i="7"/>
  <c r="G74" i="7"/>
  <c r="I73" i="7"/>
  <c r="H73" i="7"/>
  <c r="G73" i="7"/>
  <c r="I72" i="7"/>
  <c r="H72" i="7"/>
  <c r="G72" i="7"/>
  <c r="I71" i="7"/>
  <c r="H71" i="7"/>
  <c r="G71" i="7"/>
  <c r="I70" i="7"/>
  <c r="H70" i="7"/>
  <c r="G70" i="7"/>
  <c r="I69" i="7"/>
  <c r="H69" i="7"/>
  <c r="G69" i="7"/>
  <c r="I68" i="7"/>
  <c r="H68" i="7"/>
  <c r="G68" i="7"/>
  <c r="I67" i="7"/>
  <c r="H67" i="7"/>
  <c r="G67" i="7"/>
  <c r="I66" i="7"/>
  <c r="H66" i="7"/>
  <c r="I65" i="7"/>
  <c r="H65" i="7"/>
  <c r="G65" i="7"/>
  <c r="I64" i="7"/>
  <c r="H64" i="7"/>
  <c r="G64" i="7"/>
  <c r="I63" i="7"/>
  <c r="H63" i="7"/>
  <c r="G63" i="7"/>
  <c r="I62" i="7"/>
  <c r="H62" i="7"/>
  <c r="G62" i="7"/>
  <c r="I61" i="7"/>
  <c r="H61" i="7"/>
  <c r="G61" i="7"/>
  <c r="I60" i="7"/>
  <c r="H60" i="7"/>
  <c r="G60" i="7"/>
  <c r="I59" i="7"/>
  <c r="H59" i="7"/>
  <c r="G59" i="7"/>
  <c r="I58" i="7"/>
  <c r="H58" i="7"/>
  <c r="G58" i="7"/>
  <c r="I57" i="7"/>
  <c r="H57" i="7"/>
  <c r="G57" i="7"/>
  <c r="I56" i="7"/>
  <c r="H56" i="7"/>
  <c r="G56" i="7"/>
  <c r="I55" i="7"/>
  <c r="H55" i="7"/>
  <c r="G55" i="7"/>
  <c r="I54" i="7"/>
  <c r="H54" i="7"/>
  <c r="G54" i="7"/>
  <c r="I53" i="7"/>
  <c r="H53" i="7"/>
  <c r="G53" i="7"/>
  <c r="I52" i="7"/>
  <c r="H52" i="7"/>
  <c r="G52" i="7"/>
  <c r="I51" i="7"/>
  <c r="H51" i="7"/>
  <c r="G51" i="7"/>
  <c r="I50" i="7"/>
  <c r="H50" i="7"/>
  <c r="G50" i="7"/>
  <c r="I49" i="7"/>
  <c r="H49" i="7"/>
  <c r="G49" i="7"/>
  <c r="I48" i="7"/>
  <c r="H48" i="7"/>
  <c r="G48" i="7"/>
  <c r="I47" i="7"/>
  <c r="H47" i="7"/>
  <c r="G47" i="7"/>
  <c r="I46" i="7"/>
  <c r="H46" i="7"/>
  <c r="G46" i="7"/>
  <c r="I45" i="7"/>
  <c r="H45" i="7"/>
  <c r="G45" i="7"/>
  <c r="I44" i="7"/>
  <c r="H44" i="7"/>
  <c r="G44" i="7"/>
  <c r="I43" i="7"/>
  <c r="H43" i="7"/>
  <c r="G43" i="7"/>
  <c r="I42" i="7"/>
  <c r="H42" i="7"/>
  <c r="G42" i="7"/>
  <c r="I41" i="7"/>
  <c r="H41" i="7"/>
  <c r="G41" i="7"/>
  <c r="I40" i="7"/>
  <c r="H40" i="7"/>
  <c r="G40" i="7"/>
  <c r="I39" i="7"/>
  <c r="H39" i="7"/>
  <c r="G39" i="7"/>
  <c r="I38" i="7"/>
  <c r="H38" i="7"/>
  <c r="G38" i="7"/>
  <c r="I37" i="7"/>
  <c r="H37" i="7"/>
  <c r="G37" i="7"/>
  <c r="I36" i="7"/>
  <c r="H36" i="7"/>
  <c r="G36" i="7"/>
  <c r="I35" i="7"/>
  <c r="H35" i="7"/>
  <c r="G35" i="7"/>
  <c r="I34" i="7"/>
  <c r="H34" i="7"/>
  <c r="G34" i="7"/>
  <c r="I33" i="7"/>
  <c r="H33" i="7"/>
  <c r="G33" i="7"/>
  <c r="I32" i="7"/>
  <c r="H32" i="7"/>
  <c r="G32" i="7"/>
  <c r="I31" i="7"/>
  <c r="H31" i="7"/>
  <c r="G31" i="7"/>
  <c r="I30" i="7"/>
  <c r="H30" i="7"/>
  <c r="G30" i="7"/>
  <c r="I29" i="7"/>
  <c r="H29" i="7"/>
  <c r="G29" i="7"/>
  <c r="I28" i="7"/>
  <c r="H28" i="7"/>
  <c r="G28" i="7"/>
  <c r="I27" i="7"/>
  <c r="H27" i="7"/>
  <c r="G27" i="7"/>
  <c r="I26" i="7"/>
  <c r="H26" i="7"/>
  <c r="I25" i="7"/>
  <c r="H25" i="7"/>
  <c r="G25" i="7"/>
  <c r="I24" i="7"/>
  <c r="H24" i="7"/>
  <c r="G24" i="7"/>
  <c r="I23" i="7"/>
  <c r="H23" i="7"/>
  <c r="I22" i="7"/>
  <c r="H22" i="7"/>
  <c r="G22" i="7"/>
  <c r="I21" i="7"/>
  <c r="H21" i="7"/>
  <c r="G21" i="7"/>
  <c r="I20" i="7"/>
  <c r="H20" i="7"/>
  <c r="G20" i="7"/>
  <c r="I19" i="7"/>
  <c r="H19" i="7"/>
  <c r="G19" i="7"/>
  <c r="I18" i="7"/>
  <c r="H18" i="7"/>
  <c r="G18" i="7"/>
  <c r="I17" i="7"/>
  <c r="H17" i="7"/>
  <c r="G17" i="7"/>
  <c r="I16" i="7"/>
  <c r="H16" i="7"/>
  <c r="I15" i="7"/>
  <c r="H15" i="7"/>
  <c r="G15" i="7"/>
  <c r="I14" i="7"/>
  <c r="H14" i="7"/>
  <c r="G14" i="7"/>
  <c r="I487" i="6"/>
  <c r="H487" i="6"/>
  <c r="I486" i="6"/>
  <c r="H486" i="6"/>
  <c r="I485" i="6"/>
  <c r="H485" i="6"/>
  <c r="I483" i="6"/>
  <c r="H483" i="6"/>
  <c r="G483" i="6"/>
  <c r="I481" i="6"/>
  <c r="H481" i="6"/>
  <c r="G481" i="6"/>
  <c r="I480" i="6"/>
  <c r="H480" i="6"/>
  <c r="G480" i="6"/>
  <c r="I479" i="6"/>
  <c r="H479" i="6"/>
  <c r="G479" i="6"/>
  <c r="I478" i="6"/>
  <c r="H478" i="6"/>
  <c r="G478" i="6"/>
  <c r="I477" i="6"/>
  <c r="H477" i="6"/>
  <c r="G477" i="6"/>
  <c r="I476" i="6"/>
  <c r="H476" i="6"/>
  <c r="G476" i="6"/>
  <c r="I475" i="6"/>
  <c r="H475" i="6"/>
  <c r="G475" i="6"/>
  <c r="I474" i="6"/>
  <c r="H474" i="6"/>
  <c r="G474" i="6"/>
  <c r="I473" i="6"/>
  <c r="H473" i="6"/>
  <c r="G473" i="6"/>
  <c r="I472" i="6"/>
  <c r="H472" i="6"/>
  <c r="G472" i="6"/>
  <c r="I470" i="6"/>
  <c r="H470" i="6"/>
  <c r="G470" i="6"/>
  <c r="I469" i="6"/>
  <c r="H469" i="6"/>
  <c r="G469" i="6"/>
  <c r="I468" i="6"/>
  <c r="H468" i="6"/>
  <c r="G468" i="6"/>
  <c r="I467" i="6"/>
  <c r="H467" i="6"/>
  <c r="G467" i="6"/>
  <c r="I466" i="6"/>
  <c r="H466" i="6"/>
  <c r="G466" i="6"/>
  <c r="I465" i="6"/>
  <c r="H465" i="6"/>
  <c r="G465" i="6"/>
  <c r="I464" i="6"/>
  <c r="H464" i="6"/>
  <c r="G464" i="6"/>
  <c r="I463" i="6"/>
  <c r="H463" i="6"/>
  <c r="G463" i="6"/>
  <c r="I462" i="6"/>
  <c r="H462" i="6"/>
  <c r="G462" i="6"/>
  <c r="I461" i="6"/>
  <c r="H461" i="6"/>
  <c r="G461" i="6"/>
  <c r="I460" i="6"/>
  <c r="H460" i="6"/>
  <c r="G460" i="6"/>
  <c r="I459" i="6"/>
  <c r="H459" i="6"/>
  <c r="G459" i="6"/>
  <c r="I458" i="6"/>
  <c r="H458" i="6"/>
  <c r="G458" i="6"/>
  <c r="I457" i="6"/>
  <c r="H457" i="6"/>
  <c r="G457" i="6"/>
  <c r="I456" i="6"/>
  <c r="H456" i="6"/>
  <c r="G456" i="6"/>
  <c r="I454" i="6"/>
  <c r="H454" i="6"/>
  <c r="G454" i="6"/>
  <c r="I453" i="6"/>
  <c r="H453" i="6"/>
  <c r="G453" i="6"/>
  <c r="I452" i="6"/>
  <c r="H452" i="6"/>
  <c r="G452" i="6"/>
  <c r="I451" i="6"/>
  <c r="H451" i="6"/>
  <c r="G451" i="6"/>
  <c r="I450" i="6"/>
  <c r="H450" i="6"/>
  <c r="G450" i="6"/>
  <c r="I449" i="6"/>
  <c r="H449" i="6"/>
  <c r="G449" i="6"/>
  <c r="I448" i="6"/>
  <c r="H448" i="6"/>
  <c r="G448" i="6"/>
  <c r="I447" i="6"/>
  <c r="H447" i="6"/>
  <c r="G447" i="6"/>
  <c r="I446" i="6"/>
  <c r="H446" i="6"/>
  <c r="G446" i="6"/>
  <c r="I445" i="6"/>
  <c r="H445" i="6"/>
  <c r="G445" i="6"/>
  <c r="I444" i="6"/>
  <c r="H444" i="6"/>
  <c r="G444" i="6"/>
  <c r="I443" i="6"/>
  <c r="H443" i="6"/>
  <c r="G443" i="6"/>
  <c r="I442" i="6"/>
  <c r="H442" i="6"/>
  <c r="G442" i="6"/>
  <c r="I441" i="6"/>
  <c r="H441" i="6"/>
  <c r="G441" i="6"/>
  <c r="I440" i="6"/>
  <c r="H440" i="6"/>
  <c r="G440" i="6"/>
  <c r="I439" i="6"/>
  <c r="H439" i="6"/>
  <c r="G439" i="6"/>
  <c r="I438" i="6"/>
  <c r="H438" i="6"/>
  <c r="G438" i="6"/>
  <c r="I437" i="6"/>
  <c r="H437" i="6"/>
  <c r="G437" i="6"/>
  <c r="I436" i="6"/>
  <c r="H436" i="6"/>
  <c r="G436" i="6"/>
  <c r="I434" i="6"/>
  <c r="H434" i="6"/>
  <c r="G434" i="6"/>
  <c r="I433" i="6"/>
  <c r="H433" i="6"/>
  <c r="G433" i="6"/>
  <c r="I432" i="6"/>
  <c r="H432" i="6"/>
  <c r="G432" i="6"/>
  <c r="I431" i="6"/>
  <c r="H431" i="6"/>
  <c r="G431" i="6"/>
  <c r="I430" i="6"/>
  <c r="H430" i="6"/>
  <c r="G430" i="6"/>
  <c r="I429" i="6"/>
  <c r="H429" i="6"/>
  <c r="G429" i="6"/>
  <c r="I428" i="6"/>
  <c r="H428" i="6"/>
  <c r="G428" i="6"/>
  <c r="I427" i="6"/>
  <c r="H427" i="6"/>
  <c r="G427" i="6"/>
  <c r="I426" i="6"/>
  <c r="H426" i="6"/>
  <c r="G426" i="6"/>
  <c r="I425" i="6"/>
  <c r="H425" i="6"/>
  <c r="G425" i="6"/>
  <c r="I424" i="6"/>
  <c r="H424" i="6"/>
  <c r="G424" i="6"/>
  <c r="I423" i="6"/>
  <c r="H423" i="6"/>
  <c r="G423" i="6"/>
  <c r="I422" i="6"/>
  <c r="H422" i="6"/>
  <c r="G422" i="6"/>
  <c r="I421" i="6"/>
  <c r="H421" i="6"/>
  <c r="G421" i="6"/>
  <c r="I420" i="6"/>
  <c r="H420" i="6"/>
  <c r="G420" i="6"/>
  <c r="I419" i="6"/>
  <c r="H419" i="6"/>
  <c r="G419" i="6"/>
  <c r="I418" i="6"/>
  <c r="H418" i="6"/>
  <c r="G418" i="6"/>
  <c r="I417" i="6"/>
  <c r="H417" i="6"/>
  <c r="G417" i="6"/>
  <c r="I416" i="6"/>
  <c r="H416" i="6"/>
  <c r="G416" i="6"/>
  <c r="I415" i="6"/>
  <c r="H415" i="6"/>
  <c r="G415" i="6"/>
  <c r="I414" i="6"/>
  <c r="H414" i="6"/>
  <c r="G414" i="6"/>
  <c r="I413" i="6"/>
  <c r="H413" i="6"/>
  <c r="G413" i="6"/>
  <c r="I412" i="6"/>
  <c r="H412" i="6"/>
  <c r="G412" i="6"/>
  <c r="I411" i="6"/>
  <c r="H411" i="6"/>
  <c r="G411" i="6"/>
  <c r="I410" i="6"/>
  <c r="H410" i="6"/>
  <c r="G410" i="6"/>
  <c r="I409" i="6"/>
  <c r="H409" i="6"/>
  <c r="G409" i="6"/>
  <c r="I408" i="6"/>
  <c r="H408" i="6"/>
  <c r="G408" i="6"/>
  <c r="I407" i="6"/>
  <c r="H407" i="6"/>
  <c r="G407" i="6"/>
  <c r="I406" i="6"/>
  <c r="H406" i="6"/>
  <c r="G406" i="6"/>
  <c r="I405" i="6"/>
  <c r="H405" i="6"/>
  <c r="G405" i="6"/>
  <c r="I404" i="6"/>
  <c r="H404" i="6"/>
  <c r="G404" i="6"/>
  <c r="I403" i="6"/>
  <c r="H403" i="6"/>
  <c r="G403" i="6"/>
  <c r="I402" i="6"/>
  <c r="H402" i="6"/>
  <c r="G402" i="6"/>
  <c r="I401" i="6"/>
  <c r="H401" i="6"/>
  <c r="G401" i="6"/>
  <c r="I400" i="6"/>
  <c r="H400" i="6"/>
  <c r="G400" i="6"/>
  <c r="I399" i="6"/>
  <c r="H399" i="6"/>
  <c r="G399" i="6"/>
  <c r="I398" i="6"/>
  <c r="H398" i="6"/>
  <c r="G398" i="6"/>
  <c r="I397" i="6"/>
  <c r="H397" i="6"/>
  <c r="G397" i="6"/>
  <c r="I396" i="6"/>
  <c r="H396" i="6"/>
  <c r="G396" i="6"/>
  <c r="I395" i="6"/>
  <c r="H395" i="6"/>
  <c r="G395" i="6"/>
  <c r="I394" i="6"/>
  <c r="H394" i="6"/>
  <c r="G394" i="6"/>
  <c r="I393" i="6"/>
  <c r="H393" i="6"/>
  <c r="G393" i="6"/>
  <c r="I392" i="6"/>
  <c r="H392" i="6"/>
  <c r="G392" i="6"/>
  <c r="I391" i="6"/>
  <c r="H391" i="6"/>
  <c r="G391" i="6"/>
  <c r="I390" i="6"/>
  <c r="H390" i="6"/>
  <c r="G390" i="6"/>
  <c r="I389" i="6"/>
  <c r="H389" i="6"/>
  <c r="G389" i="6"/>
  <c r="I388" i="6"/>
  <c r="H388" i="6"/>
  <c r="G388" i="6"/>
  <c r="I387" i="6"/>
  <c r="H387" i="6"/>
  <c r="G387" i="6"/>
  <c r="I386" i="6"/>
  <c r="H386" i="6"/>
  <c r="G386" i="6"/>
  <c r="I385" i="6"/>
  <c r="H385" i="6"/>
  <c r="G385" i="6"/>
  <c r="I384" i="6"/>
  <c r="H384" i="6"/>
  <c r="G384" i="6"/>
  <c r="I383" i="6"/>
  <c r="H383" i="6"/>
  <c r="G383" i="6"/>
  <c r="I382" i="6"/>
  <c r="H382" i="6"/>
  <c r="G382" i="6"/>
  <c r="I381" i="6"/>
  <c r="H381" i="6"/>
  <c r="G381" i="6"/>
  <c r="I380" i="6"/>
  <c r="H380" i="6"/>
  <c r="G380" i="6"/>
  <c r="I379" i="6"/>
  <c r="H379" i="6"/>
  <c r="G379" i="6"/>
  <c r="I378" i="6"/>
  <c r="H378" i="6"/>
  <c r="G378" i="6"/>
  <c r="I377" i="6"/>
  <c r="H377" i="6"/>
  <c r="G377" i="6"/>
  <c r="I376" i="6"/>
  <c r="H376" i="6"/>
  <c r="G376" i="6"/>
  <c r="I375" i="6"/>
  <c r="H375" i="6"/>
  <c r="G375" i="6"/>
  <c r="I374" i="6"/>
  <c r="H374" i="6"/>
  <c r="G374" i="6"/>
  <c r="I373" i="6"/>
  <c r="H373" i="6"/>
  <c r="G373" i="6"/>
  <c r="I372" i="6"/>
  <c r="H372" i="6"/>
  <c r="G372" i="6"/>
  <c r="I371" i="6"/>
  <c r="H371" i="6"/>
  <c r="G371" i="6"/>
  <c r="I370" i="6"/>
  <c r="H370" i="6"/>
  <c r="G370" i="6"/>
  <c r="I369" i="6"/>
  <c r="H369" i="6"/>
  <c r="G369" i="6"/>
  <c r="I368" i="6"/>
  <c r="H368" i="6"/>
  <c r="G368" i="6"/>
  <c r="I367" i="6"/>
  <c r="H367" i="6"/>
  <c r="G367" i="6"/>
  <c r="I366" i="6"/>
  <c r="H366" i="6"/>
  <c r="G366" i="6"/>
  <c r="I365" i="6"/>
  <c r="H365" i="6"/>
  <c r="G365" i="6"/>
  <c r="I364" i="6"/>
  <c r="H364" i="6"/>
  <c r="G364" i="6"/>
  <c r="I363" i="6"/>
  <c r="H363" i="6"/>
  <c r="G363" i="6"/>
  <c r="I362" i="6"/>
  <c r="H362" i="6"/>
  <c r="G362" i="6"/>
  <c r="I361" i="6"/>
  <c r="H361" i="6"/>
  <c r="G361" i="6"/>
  <c r="I360" i="6"/>
  <c r="H360" i="6"/>
  <c r="G360" i="6"/>
  <c r="I359" i="6"/>
  <c r="H359" i="6"/>
  <c r="G359" i="6"/>
  <c r="I358" i="6"/>
  <c r="H358" i="6"/>
  <c r="G358" i="6"/>
  <c r="I357" i="6"/>
  <c r="H357" i="6"/>
  <c r="G357" i="6"/>
  <c r="I356" i="6"/>
  <c r="H356" i="6"/>
  <c r="G356" i="6"/>
  <c r="I355" i="6"/>
  <c r="H355" i="6"/>
  <c r="G355" i="6"/>
  <c r="I354" i="6"/>
  <c r="H354" i="6"/>
  <c r="G354" i="6"/>
  <c r="I353" i="6"/>
  <c r="H353" i="6"/>
  <c r="G353" i="6"/>
  <c r="I352" i="6"/>
  <c r="H352" i="6"/>
  <c r="G352" i="6"/>
  <c r="I351" i="6"/>
  <c r="H351" i="6"/>
  <c r="G351" i="6"/>
  <c r="I350" i="6"/>
  <c r="H350" i="6"/>
  <c r="G350" i="6"/>
  <c r="I349" i="6"/>
  <c r="H349" i="6"/>
  <c r="G349" i="6"/>
  <c r="I348" i="6"/>
  <c r="H348" i="6"/>
  <c r="G348" i="6"/>
  <c r="I347" i="6"/>
  <c r="H347" i="6"/>
  <c r="G347" i="6"/>
  <c r="I346" i="6"/>
  <c r="H346" i="6"/>
  <c r="G346" i="6"/>
  <c r="I345" i="6"/>
  <c r="H345" i="6"/>
  <c r="G345" i="6"/>
  <c r="I343" i="6"/>
  <c r="H343" i="6"/>
  <c r="G343" i="6"/>
  <c r="I342" i="6"/>
  <c r="H342" i="6"/>
  <c r="G342" i="6"/>
  <c r="I341" i="6"/>
  <c r="H341" i="6"/>
  <c r="G341" i="6"/>
  <c r="I340" i="6"/>
  <c r="H340" i="6"/>
  <c r="G340" i="6"/>
  <c r="I338" i="6"/>
  <c r="H338" i="6"/>
  <c r="G338" i="6"/>
  <c r="I337" i="6"/>
  <c r="H337" i="6"/>
  <c r="G337" i="6"/>
  <c r="I336" i="6"/>
  <c r="H336" i="6"/>
  <c r="G336" i="6"/>
  <c r="I335" i="6"/>
  <c r="H335" i="6"/>
  <c r="G335" i="6"/>
  <c r="I334" i="6"/>
  <c r="H334" i="6"/>
  <c r="G334" i="6"/>
  <c r="I333" i="6"/>
  <c r="H333" i="6"/>
  <c r="G333" i="6"/>
  <c r="I332" i="6"/>
  <c r="H332" i="6"/>
  <c r="G332" i="6"/>
  <c r="I331" i="6"/>
  <c r="H331" i="6"/>
  <c r="G331" i="6"/>
  <c r="I330" i="6"/>
  <c r="H330" i="6"/>
  <c r="G330" i="6"/>
  <c r="I329" i="6"/>
  <c r="H329" i="6"/>
  <c r="G329" i="6"/>
  <c r="I328" i="6"/>
  <c r="H328" i="6"/>
  <c r="G328" i="6"/>
  <c r="I327" i="6"/>
  <c r="H327" i="6"/>
  <c r="G327" i="6"/>
  <c r="I326" i="6"/>
  <c r="H326" i="6"/>
  <c r="G326" i="6"/>
  <c r="I325" i="6"/>
  <c r="H325" i="6"/>
  <c r="G325" i="6"/>
  <c r="I324" i="6"/>
  <c r="H324" i="6"/>
  <c r="G324" i="6"/>
  <c r="I323" i="6"/>
  <c r="H323" i="6"/>
  <c r="G323" i="6"/>
  <c r="I322" i="6"/>
  <c r="H322" i="6"/>
  <c r="G322" i="6"/>
  <c r="I321" i="6"/>
  <c r="H321" i="6"/>
  <c r="G321" i="6"/>
  <c r="I320" i="6"/>
  <c r="H320" i="6"/>
  <c r="G320" i="6"/>
  <c r="I319" i="6"/>
  <c r="H319" i="6"/>
  <c r="G319" i="6"/>
  <c r="I318" i="6"/>
  <c r="H318" i="6"/>
  <c r="G318" i="6"/>
  <c r="I317" i="6"/>
  <c r="H317" i="6"/>
  <c r="G317" i="6"/>
  <c r="I316" i="6"/>
  <c r="H316" i="6"/>
  <c r="G316" i="6"/>
  <c r="I315" i="6"/>
  <c r="H315" i="6"/>
  <c r="G315" i="6"/>
  <c r="I314" i="6"/>
  <c r="H314" i="6"/>
  <c r="G314" i="6"/>
  <c r="I313" i="6"/>
  <c r="H313" i="6"/>
  <c r="G313" i="6"/>
  <c r="I312" i="6"/>
  <c r="H312" i="6"/>
  <c r="G312" i="6"/>
  <c r="I311" i="6"/>
  <c r="H311" i="6"/>
  <c r="G311" i="6"/>
  <c r="I310" i="6"/>
  <c r="H310" i="6"/>
  <c r="G310" i="6"/>
  <c r="I309" i="6"/>
  <c r="H309" i="6"/>
  <c r="G309" i="6"/>
  <c r="I308" i="6"/>
  <c r="H308" i="6"/>
  <c r="G308" i="6"/>
  <c r="I307" i="6"/>
  <c r="H307" i="6"/>
  <c r="G307" i="6"/>
  <c r="I306" i="6"/>
  <c r="H306" i="6"/>
  <c r="G306" i="6"/>
  <c r="I305" i="6"/>
  <c r="H305" i="6"/>
  <c r="G305" i="6"/>
  <c r="I304" i="6"/>
  <c r="H304" i="6"/>
  <c r="G304" i="6"/>
  <c r="I303" i="6"/>
  <c r="H303" i="6"/>
  <c r="G303" i="6"/>
  <c r="I302" i="6"/>
  <c r="H302" i="6"/>
  <c r="G302" i="6"/>
  <c r="I301" i="6"/>
  <c r="H301" i="6"/>
  <c r="G301" i="6"/>
  <c r="I300" i="6"/>
  <c r="H300" i="6"/>
  <c r="G300" i="6"/>
  <c r="I299" i="6"/>
  <c r="H299" i="6"/>
  <c r="G299" i="6"/>
  <c r="I298" i="6"/>
  <c r="H298" i="6"/>
  <c r="G298" i="6"/>
  <c r="I297" i="6"/>
  <c r="H297" i="6"/>
  <c r="G297" i="6"/>
  <c r="I296" i="6"/>
  <c r="H296" i="6"/>
  <c r="G296" i="6"/>
  <c r="I295" i="6"/>
  <c r="H295" i="6"/>
  <c r="G295" i="6"/>
  <c r="I294" i="6"/>
  <c r="H294" i="6"/>
  <c r="G294" i="6"/>
  <c r="I293" i="6"/>
  <c r="H293" i="6"/>
  <c r="G293" i="6"/>
  <c r="I292" i="6"/>
  <c r="H292" i="6"/>
  <c r="G292" i="6"/>
  <c r="I291" i="6"/>
  <c r="H291" i="6"/>
  <c r="G291" i="6"/>
  <c r="I290" i="6"/>
  <c r="H290" i="6"/>
  <c r="G290" i="6"/>
  <c r="I289" i="6"/>
  <c r="H289" i="6"/>
  <c r="G289" i="6"/>
  <c r="I288" i="6"/>
  <c r="H288" i="6"/>
  <c r="G288" i="6"/>
  <c r="I287" i="6"/>
  <c r="H287" i="6"/>
  <c r="G287" i="6"/>
  <c r="I286" i="6"/>
  <c r="H286" i="6"/>
  <c r="G286" i="6"/>
  <c r="I285" i="6"/>
  <c r="H285" i="6"/>
  <c r="G285" i="6"/>
  <c r="I284" i="6"/>
  <c r="H284" i="6"/>
  <c r="G284" i="6"/>
  <c r="I283" i="6"/>
  <c r="H283" i="6"/>
  <c r="G283" i="6"/>
  <c r="I282" i="6"/>
  <c r="H282" i="6"/>
  <c r="G282" i="6"/>
  <c r="I281" i="6"/>
  <c r="H281" i="6"/>
  <c r="G281" i="6"/>
  <c r="I280" i="6"/>
  <c r="H280" i="6"/>
  <c r="G280" i="6"/>
  <c r="I279" i="6"/>
  <c r="H279" i="6"/>
  <c r="G279" i="6"/>
  <c r="I278" i="6"/>
  <c r="H278" i="6"/>
  <c r="G278" i="6"/>
  <c r="I277" i="6"/>
  <c r="H277" i="6"/>
  <c r="G277" i="6"/>
  <c r="I276" i="6"/>
  <c r="H276" i="6"/>
  <c r="G276" i="6"/>
  <c r="I275" i="6"/>
  <c r="H275" i="6"/>
  <c r="G275" i="6"/>
  <c r="I274" i="6"/>
  <c r="H274" i="6"/>
  <c r="G274" i="6"/>
  <c r="I273" i="6"/>
  <c r="H273" i="6"/>
  <c r="G273" i="6"/>
  <c r="I272" i="6"/>
  <c r="H272" i="6"/>
  <c r="G272" i="6"/>
  <c r="I271" i="6"/>
  <c r="H271" i="6"/>
  <c r="G271" i="6"/>
  <c r="I269" i="6"/>
  <c r="H269" i="6"/>
  <c r="G269" i="6"/>
  <c r="I268" i="6"/>
  <c r="H268" i="6"/>
  <c r="G268" i="6"/>
  <c r="I267" i="6"/>
  <c r="H267" i="6"/>
  <c r="G267" i="6"/>
  <c r="I266" i="6"/>
  <c r="H266" i="6"/>
  <c r="G266" i="6"/>
  <c r="I265" i="6"/>
  <c r="H265" i="6"/>
  <c r="G265" i="6"/>
  <c r="I264" i="6"/>
  <c r="H264" i="6"/>
  <c r="G264" i="6"/>
  <c r="I263" i="6"/>
  <c r="H263" i="6"/>
  <c r="G263" i="6"/>
  <c r="I261" i="6"/>
  <c r="H261" i="6"/>
  <c r="G261" i="6"/>
  <c r="I260" i="6"/>
  <c r="H260" i="6"/>
  <c r="G260" i="6"/>
  <c r="I259" i="6"/>
  <c r="H259" i="6"/>
  <c r="G259" i="6"/>
  <c r="I258" i="6"/>
  <c r="H258" i="6"/>
  <c r="G258" i="6"/>
  <c r="I257" i="6"/>
  <c r="H257" i="6"/>
  <c r="G257" i="6"/>
  <c r="I256" i="6"/>
  <c r="H256" i="6"/>
  <c r="G256" i="6"/>
  <c r="I255" i="6"/>
  <c r="H255" i="6"/>
  <c r="G255" i="6"/>
  <c r="I254" i="6"/>
  <c r="H254" i="6"/>
  <c r="G254" i="6"/>
  <c r="I253" i="6"/>
  <c r="H253" i="6"/>
  <c r="G253" i="6"/>
  <c r="I252" i="6"/>
  <c r="H252" i="6"/>
  <c r="I251" i="6"/>
  <c r="H251" i="6"/>
  <c r="G251" i="6"/>
  <c r="I250" i="6"/>
  <c r="H250" i="6"/>
  <c r="G250" i="6"/>
  <c r="I249" i="6"/>
  <c r="H249" i="6"/>
  <c r="G249" i="6"/>
  <c r="I248" i="6"/>
  <c r="H248" i="6"/>
  <c r="G248" i="6"/>
  <c r="I247" i="6"/>
  <c r="H247" i="6"/>
  <c r="G247" i="6"/>
  <c r="I246" i="6"/>
  <c r="H246" i="6"/>
  <c r="G246" i="6"/>
  <c r="I245" i="6"/>
  <c r="H245" i="6"/>
  <c r="G245" i="6"/>
  <c r="I244" i="6"/>
  <c r="H244" i="6"/>
  <c r="G244" i="6"/>
  <c r="I243" i="6"/>
  <c r="H243" i="6"/>
  <c r="G243" i="6"/>
  <c r="I242" i="6"/>
  <c r="H242" i="6"/>
  <c r="G242" i="6"/>
  <c r="I241" i="6"/>
  <c r="H241" i="6"/>
  <c r="G241" i="6"/>
  <c r="I240" i="6"/>
  <c r="H240" i="6"/>
  <c r="G240" i="6"/>
  <c r="I239" i="6"/>
  <c r="H239" i="6"/>
  <c r="G239" i="6"/>
  <c r="I238" i="6"/>
  <c r="H238" i="6"/>
  <c r="G238" i="6"/>
  <c r="I237" i="6"/>
  <c r="H237" i="6"/>
  <c r="G237" i="6"/>
  <c r="I236" i="6"/>
  <c r="H236" i="6"/>
  <c r="G236" i="6"/>
  <c r="I235" i="6"/>
  <c r="H235" i="6"/>
  <c r="G235" i="6"/>
  <c r="I234" i="6"/>
  <c r="H234" i="6"/>
  <c r="I233" i="6"/>
  <c r="H233" i="6"/>
  <c r="G233" i="6"/>
  <c r="I232" i="6"/>
  <c r="H232" i="6"/>
  <c r="G232" i="6"/>
  <c r="I231" i="6"/>
  <c r="H231" i="6"/>
  <c r="G231" i="6"/>
  <c r="I230" i="6"/>
  <c r="H230" i="6"/>
  <c r="G230" i="6"/>
  <c r="I229" i="6"/>
  <c r="H229" i="6"/>
  <c r="G229" i="6"/>
  <c r="I228" i="6"/>
  <c r="H228" i="6"/>
  <c r="G228" i="6"/>
  <c r="I227" i="6"/>
  <c r="H227" i="6"/>
  <c r="G227" i="6"/>
  <c r="I226" i="6"/>
  <c r="H226" i="6"/>
  <c r="G226" i="6"/>
  <c r="I225" i="6"/>
  <c r="H225" i="6"/>
  <c r="G225" i="6"/>
  <c r="I224" i="6"/>
  <c r="H224" i="6"/>
  <c r="G224" i="6"/>
  <c r="I223" i="6"/>
  <c r="H223" i="6"/>
  <c r="G223" i="6"/>
  <c r="I222" i="6"/>
  <c r="H222" i="6"/>
  <c r="I221" i="6"/>
  <c r="H221" i="6"/>
  <c r="G221" i="6"/>
  <c r="I220" i="6"/>
  <c r="H220" i="6"/>
  <c r="G220" i="6"/>
  <c r="I219" i="6"/>
  <c r="H219" i="6"/>
  <c r="G219" i="6"/>
  <c r="I218" i="6"/>
  <c r="H218" i="6"/>
  <c r="G218" i="6"/>
  <c r="I217" i="6"/>
  <c r="H217" i="6"/>
  <c r="G217" i="6"/>
  <c r="I216" i="6"/>
  <c r="H216" i="6"/>
  <c r="G216" i="6"/>
  <c r="I215" i="6"/>
  <c r="H215" i="6"/>
  <c r="G215" i="6"/>
  <c r="I214" i="6"/>
  <c r="H214" i="6"/>
  <c r="G214" i="6"/>
  <c r="I213" i="6"/>
  <c r="H213" i="6"/>
  <c r="G213" i="6"/>
  <c r="I212" i="6"/>
  <c r="H212" i="6"/>
  <c r="G212" i="6"/>
  <c r="I211" i="6"/>
  <c r="H211" i="6"/>
  <c r="G211" i="6"/>
  <c r="I210" i="6"/>
  <c r="H210" i="6"/>
  <c r="G210" i="6"/>
  <c r="I209" i="6"/>
  <c r="H209" i="6"/>
  <c r="G209" i="6"/>
  <c r="I208" i="6"/>
  <c r="H208" i="6"/>
  <c r="G208" i="6"/>
  <c r="I207" i="6"/>
  <c r="H207" i="6"/>
  <c r="G207" i="6"/>
  <c r="I206" i="6"/>
  <c r="H206" i="6"/>
  <c r="G206" i="6"/>
  <c r="I205" i="6"/>
  <c r="H205" i="6"/>
  <c r="G205" i="6"/>
  <c r="I204" i="6"/>
  <c r="H204" i="6"/>
  <c r="G204" i="6"/>
  <c r="I203" i="6"/>
  <c r="H203" i="6"/>
  <c r="G203" i="6"/>
  <c r="I202" i="6"/>
  <c r="H202" i="6"/>
  <c r="G202" i="6"/>
  <c r="I201" i="6"/>
  <c r="H201" i="6"/>
  <c r="G201" i="6"/>
  <c r="I200" i="6"/>
  <c r="H200" i="6"/>
  <c r="G200" i="6"/>
  <c r="I199" i="6"/>
  <c r="H199" i="6"/>
  <c r="G199" i="6"/>
  <c r="I198" i="6"/>
  <c r="H198" i="6"/>
  <c r="G198" i="6"/>
  <c r="I197" i="6"/>
  <c r="H197" i="6"/>
  <c r="G197" i="6"/>
  <c r="I196" i="6"/>
  <c r="H196" i="6"/>
  <c r="G196" i="6"/>
  <c r="I195" i="6"/>
  <c r="H195" i="6"/>
  <c r="G195" i="6"/>
  <c r="I194" i="6"/>
  <c r="H194" i="6"/>
  <c r="G194" i="6"/>
  <c r="I193" i="6"/>
  <c r="H193" i="6"/>
  <c r="G193" i="6"/>
  <c r="I192" i="6"/>
  <c r="H192" i="6"/>
  <c r="G192" i="6"/>
  <c r="I191" i="6"/>
  <c r="H191" i="6"/>
  <c r="G191" i="6"/>
  <c r="I190" i="6"/>
  <c r="H190" i="6"/>
  <c r="G190" i="6"/>
  <c r="I189" i="6"/>
  <c r="H189" i="6"/>
  <c r="G189" i="6"/>
  <c r="I188" i="6"/>
  <c r="H188" i="6"/>
  <c r="G188" i="6"/>
  <c r="I187" i="6"/>
  <c r="H187" i="6"/>
  <c r="G187" i="6"/>
  <c r="I186" i="6"/>
  <c r="H186" i="6"/>
  <c r="G186" i="6"/>
  <c r="I185" i="6"/>
  <c r="H185" i="6"/>
  <c r="G185" i="6"/>
  <c r="I184" i="6"/>
  <c r="H184" i="6"/>
  <c r="G184" i="6"/>
  <c r="I183" i="6"/>
  <c r="H183" i="6"/>
  <c r="G183" i="6"/>
  <c r="I182" i="6"/>
  <c r="H182" i="6"/>
  <c r="G182" i="6"/>
  <c r="I181" i="6"/>
  <c r="H181" i="6"/>
  <c r="G181" i="6"/>
  <c r="I180" i="6"/>
  <c r="H180" i="6"/>
  <c r="G180" i="6"/>
  <c r="I179" i="6"/>
  <c r="H179" i="6"/>
  <c r="G179" i="6"/>
  <c r="I178" i="6"/>
  <c r="H178" i="6"/>
  <c r="G178" i="6"/>
  <c r="I177" i="6"/>
  <c r="H177" i="6"/>
  <c r="G177" i="6"/>
  <c r="I176" i="6"/>
  <c r="H176" i="6"/>
  <c r="G176" i="6"/>
  <c r="I175" i="6"/>
  <c r="H175" i="6"/>
  <c r="G175" i="6"/>
  <c r="I174" i="6"/>
  <c r="H174" i="6"/>
  <c r="G174" i="6"/>
  <c r="I173" i="6"/>
  <c r="H173" i="6"/>
  <c r="I172" i="6"/>
  <c r="H172" i="6"/>
  <c r="G172" i="6"/>
  <c r="I171" i="6"/>
  <c r="H171" i="6"/>
  <c r="G171" i="6"/>
  <c r="I170" i="6"/>
  <c r="H170" i="6"/>
  <c r="G170" i="6"/>
  <c r="I169" i="6"/>
  <c r="H169" i="6"/>
  <c r="G169" i="6"/>
  <c r="I168" i="6"/>
  <c r="H168" i="6"/>
  <c r="G168" i="6"/>
  <c r="I167" i="6"/>
  <c r="H167" i="6"/>
  <c r="G167" i="6"/>
  <c r="I166" i="6"/>
  <c r="H166" i="6"/>
  <c r="G166" i="6"/>
  <c r="I165" i="6"/>
  <c r="H165" i="6"/>
  <c r="G165" i="6"/>
  <c r="I164" i="6"/>
  <c r="H164" i="6"/>
  <c r="G164" i="6"/>
  <c r="I163" i="6"/>
  <c r="H163" i="6"/>
  <c r="G163" i="6"/>
  <c r="I162" i="6"/>
  <c r="H162" i="6"/>
  <c r="G162" i="6"/>
  <c r="I161" i="6"/>
  <c r="H161" i="6"/>
  <c r="G161" i="6"/>
  <c r="I160" i="6"/>
  <c r="H160" i="6"/>
  <c r="G160" i="6"/>
  <c r="I159" i="6"/>
  <c r="H159" i="6"/>
  <c r="G159" i="6"/>
  <c r="I158" i="6"/>
  <c r="H158" i="6"/>
  <c r="G158" i="6"/>
  <c r="I157" i="6"/>
  <c r="H157" i="6"/>
  <c r="G157" i="6"/>
  <c r="I156" i="6"/>
  <c r="H156" i="6"/>
  <c r="G156" i="6"/>
  <c r="I155" i="6"/>
  <c r="H155" i="6"/>
  <c r="G155" i="6"/>
  <c r="I154" i="6"/>
  <c r="H154" i="6"/>
  <c r="G154" i="6"/>
  <c r="I153" i="6"/>
  <c r="H153" i="6"/>
  <c r="I152" i="6"/>
  <c r="H152" i="6"/>
  <c r="G152" i="6"/>
  <c r="I151" i="6"/>
  <c r="H151" i="6"/>
  <c r="G151" i="6"/>
  <c r="I150" i="6"/>
  <c r="H150" i="6"/>
  <c r="G150" i="6"/>
  <c r="I149" i="6"/>
  <c r="H149" i="6"/>
  <c r="G149" i="6"/>
  <c r="I148" i="6"/>
  <c r="H148" i="6"/>
  <c r="G148" i="6"/>
  <c r="I147" i="6"/>
  <c r="H147" i="6"/>
  <c r="G147" i="6"/>
  <c r="I146" i="6"/>
  <c r="H146" i="6"/>
  <c r="G146" i="6"/>
  <c r="I145" i="6"/>
  <c r="H145" i="6"/>
  <c r="G145" i="6"/>
  <c r="I144" i="6"/>
  <c r="H144" i="6"/>
  <c r="I143" i="6"/>
  <c r="H143" i="6"/>
  <c r="G143" i="6"/>
  <c r="I142" i="6"/>
  <c r="H142" i="6"/>
  <c r="G142" i="6"/>
  <c r="I141" i="6"/>
  <c r="H141" i="6"/>
  <c r="G141" i="6"/>
  <c r="I140" i="6"/>
  <c r="H140" i="6"/>
  <c r="G140" i="6"/>
  <c r="I139" i="6"/>
  <c r="H139" i="6"/>
  <c r="G139" i="6"/>
  <c r="I138" i="6"/>
  <c r="H138" i="6"/>
  <c r="G138" i="6"/>
  <c r="I137" i="6"/>
  <c r="H137" i="6"/>
  <c r="I136" i="6"/>
  <c r="H136" i="6"/>
  <c r="G136" i="6"/>
  <c r="I135" i="6"/>
  <c r="H135" i="6"/>
  <c r="G135" i="6"/>
  <c r="I134" i="6"/>
  <c r="H134" i="6"/>
  <c r="G134" i="6"/>
  <c r="I133" i="6"/>
  <c r="H133" i="6"/>
  <c r="G133" i="6"/>
  <c r="I132" i="6"/>
  <c r="H132" i="6"/>
  <c r="G132" i="6"/>
  <c r="I131" i="6"/>
  <c r="H131" i="6"/>
  <c r="G131" i="6"/>
  <c r="I130" i="6"/>
  <c r="H130" i="6"/>
  <c r="G130" i="6"/>
  <c r="I129" i="6"/>
  <c r="H129" i="6"/>
  <c r="G129" i="6"/>
  <c r="I128" i="6"/>
  <c r="H128" i="6"/>
  <c r="G128" i="6"/>
  <c r="I127" i="6"/>
  <c r="H127" i="6"/>
  <c r="G127" i="6"/>
  <c r="I126" i="6"/>
  <c r="H126" i="6"/>
  <c r="G126" i="6"/>
  <c r="I125" i="6"/>
  <c r="H125" i="6"/>
  <c r="G125" i="6"/>
  <c r="I124" i="6"/>
  <c r="H124" i="6"/>
  <c r="G124" i="6"/>
  <c r="I123" i="6"/>
  <c r="H123" i="6"/>
  <c r="G123" i="6"/>
  <c r="I122" i="6"/>
  <c r="H122" i="6"/>
  <c r="G122" i="6"/>
  <c r="I121" i="6"/>
  <c r="H121" i="6"/>
  <c r="G121" i="6"/>
  <c r="I120" i="6"/>
  <c r="H120" i="6"/>
  <c r="I119" i="6"/>
  <c r="H119" i="6"/>
  <c r="G119" i="6"/>
  <c r="I118" i="6"/>
  <c r="H118" i="6"/>
  <c r="G118" i="6"/>
  <c r="I117" i="6"/>
  <c r="H117" i="6"/>
  <c r="I115" i="6"/>
  <c r="H115" i="6"/>
  <c r="G115" i="6"/>
  <c r="I114" i="6"/>
  <c r="H114" i="6"/>
  <c r="I113" i="6"/>
  <c r="H113" i="6"/>
  <c r="G113" i="6"/>
  <c r="I112" i="6"/>
  <c r="H112" i="6"/>
  <c r="G112" i="6"/>
  <c r="I111" i="6"/>
  <c r="H111" i="6"/>
  <c r="G111" i="6"/>
  <c r="I110" i="6"/>
  <c r="H110" i="6"/>
  <c r="I109" i="6"/>
  <c r="H109" i="6"/>
  <c r="G109" i="6"/>
  <c r="I108" i="6"/>
  <c r="H108" i="6"/>
  <c r="G108" i="6"/>
  <c r="I107" i="6"/>
  <c r="H107" i="6"/>
  <c r="G107" i="6"/>
  <c r="I106" i="6"/>
  <c r="H106" i="6"/>
  <c r="G106" i="6"/>
  <c r="I105" i="6"/>
  <c r="H105" i="6"/>
  <c r="G105" i="6"/>
  <c r="I104" i="6"/>
  <c r="H104" i="6"/>
  <c r="G104" i="6"/>
  <c r="I103" i="6"/>
  <c r="H103" i="6"/>
  <c r="G103" i="6"/>
  <c r="I102" i="6"/>
  <c r="H102" i="6"/>
  <c r="G102" i="6"/>
  <c r="I101" i="6"/>
  <c r="H101" i="6"/>
  <c r="G101" i="6"/>
  <c r="I100" i="6"/>
  <c r="H100" i="6"/>
  <c r="G100" i="6"/>
  <c r="I99" i="6"/>
  <c r="H99" i="6"/>
  <c r="G99" i="6"/>
  <c r="I98" i="6"/>
  <c r="H98" i="6"/>
  <c r="G98" i="6"/>
  <c r="I97" i="6"/>
  <c r="H97" i="6"/>
  <c r="G97" i="6"/>
  <c r="I96" i="6"/>
  <c r="H96" i="6"/>
  <c r="G96" i="6"/>
  <c r="I95" i="6"/>
  <c r="H95" i="6"/>
  <c r="G95" i="6"/>
  <c r="I94" i="6"/>
  <c r="H94" i="6"/>
  <c r="G94" i="6"/>
  <c r="I93" i="6"/>
  <c r="H93" i="6"/>
  <c r="G93" i="6"/>
  <c r="I92" i="6"/>
  <c r="H92" i="6"/>
  <c r="G92" i="6"/>
  <c r="I91" i="6"/>
  <c r="H91" i="6"/>
  <c r="G91" i="6"/>
  <c r="I90" i="6"/>
  <c r="H90" i="6"/>
  <c r="G90" i="6"/>
  <c r="I89" i="6"/>
  <c r="H89" i="6"/>
  <c r="G89" i="6"/>
  <c r="I88" i="6"/>
  <c r="H88" i="6"/>
  <c r="G88" i="6"/>
  <c r="I87" i="6"/>
  <c r="H87" i="6"/>
  <c r="G87" i="6"/>
  <c r="I86" i="6"/>
  <c r="H86" i="6"/>
  <c r="G86" i="6"/>
  <c r="I85" i="6"/>
  <c r="H85" i="6"/>
  <c r="G85" i="6"/>
  <c r="I84" i="6"/>
  <c r="H84" i="6"/>
  <c r="G84" i="6"/>
  <c r="I83" i="6"/>
  <c r="H83" i="6"/>
  <c r="G83" i="6"/>
  <c r="I82" i="6"/>
  <c r="H82" i="6"/>
  <c r="G82" i="6"/>
  <c r="I81" i="6"/>
  <c r="H81" i="6"/>
  <c r="G81" i="6"/>
  <c r="I80" i="6"/>
  <c r="H80" i="6"/>
  <c r="G80" i="6"/>
  <c r="I79" i="6"/>
  <c r="H79" i="6"/>
  <c r="G79" i="6"/>
  <c r="I78" i="6"/>
  <c r="H78" i="6"/>
  <c r="G78" i="6"/>
  <c r="I77" i="6"/>
  <c r="H77" i="6"/>
  <c r="G77" i="6"/>
  <c r="I76" i="6"/>
  <c r="H76" i="6"/>
  <c r="G76" i="6"/>
  <c r="I75" i="6"/>
  <c r="H75" i="6"/>
  <c r="G75" i="6"/>
  <c r="I74" i="6"/>
  <c r="H74" i="6"/>
  <c r="G74" i="6"/>
  <c r="I73" i="6"/>
  <c r="H73" i="6"/>
  <c r="G73" i="6"/>
  <c r="I72" i="6"/>
  <c r="H72" i="6"/>
  <c r="G72" i="6"/>
  <c r="I71" i="6"/>
  <c r="H71" i="6"/>
  <c r="G71" i="6"/>
  <c r="I70" i="6"/>
  <c r="H70" i="6"/>
  <c r="G70" i="6"/>
  <c r="I69" i="6"/>
  <c r="H69" i="6"/>
  <c r="G69" i="6"/>
  <c r="I68" i="6"/>
  <c r="H68" i="6"/>
  <c r="G68" i="6"/>
  <c r="I67" i="6"/>
  <c r="H67" i="6"/>
  <c r="G67" i="6"/>
  <c r="I66" i="6"/>
  <c r="H66" i="6"/>
  <c r="I65" i="6"/>
  <c r="H65" i="6"/>
  <c r="G65" i="6"/>
  <c r="I64" i="6"/>
  <c r="H64" i="6"/>
  <c r="G64" i="6"/>
  <c r="I63" i="6"/>
  <c r="H63" i="6"/>
  <c r="G63" i="6"/>
  <c r="I62" i="6"/>
  <c r="H62" i="6"/>
  <c r="G62" i="6"/>
  <c r="I61" i="6"/>
  <c r="H61" i="6"/>
  <c r="G61" i="6"/>
  <c r="I60" i="6"/>
  <c r="H60" i="6"/>
  <c r="G60" i="6"/>
  <c r="I59" i="6"/>
  <c r="H59" i="6"/>
  <c r="G59" i="6"/>
  <c r="I58" i="6"/>
  <c r="H58" i="6"/>
  <c r="G58" i="6"/>
  <c r="I57" i="6"/>
  <c r="H57" i="6"/>
  <c r="G57" i="6"/>
  <c r="I56" i="6"/>
  <c r="H56" i="6"/>
  <c r="G56" i="6"/>
  <c r="I55" i="6"/>
  <c r="H55" i="6"/>
  <c r="G55" i="6"/>
  <c r="I54" i="6"/>
  <c r="H54" i="6"/>
  <c r="G54" i="6"/>
  <c r="I53" i="6"/>
  <c r="H53" i="6"/>
  <c r="G53" i="6"/>
  <c r="I52" i="6"/>
  <c r="H52" i="6"/>
  <c r="G52" i="6"/>
  <c r="I51" i="6"/>
  <c r="H51" i="6"/>
  <c r="G51" i="6"/>
  <c r="I50" i="6"/>
  <c r="H50" i="6"/>
  <c r="G50" i="6"/>
  <c r="I49" i="6"/>
  <c r="H49" i="6"/>
  <c r="G49" i="6"/>
  <c r="I48" i="6"/>
  <c r="H48" i="6"/>
  <c r="G48" i="6"/>
  <c r="I47" i="6"/>
  <c r="H47" i="6"/>
  <c r="G47" i="6"/>
  <c r="I46" i="6"/>
  <c r="H46" i="6"/>
  <c r="G46" i="6"/>
  <c r="I45" i="6"/>
  <c r="H45" i="6"/>
  <c r="G45" i="6"/>
  <c r="I44" i="6"/>
  <c r="H44" i="6"/>
  <c r="G44" i="6"/>
  <c r="I43" i="6"/>
  <c r="H43" i="6"/>
  <c r="G43" i="6"/>
  <c r="I42" i="6"/>
  <c r="H42" i="6"/>
  <c r="G42" i="6"/>
  <c r="I41" i="6"/>
  <c r="H41" i="6"/>
  <c r="G41" i="6"/>
  <c r="I40" i="6"/>
  <c r="H40" i="6"/>
  <c r="G40" i="6"/>
  <c r="I39" i="6"/>
  <c r="H39" i="6"/>
  <c r="G39" i="6"/>
  <c r="I38" i="6"/>
  <c r="H38" i="6"/>
  <c r="G38" i="6"/>
  <c r="I37" i="6"/>
  <c r="H37" i="6"/>
  <c r="G37" i="6"/>
  <c r="I36" i="6"/>
  <c r="H36" i="6"/>
  <c r="G36" i="6"/>
  <c r="I35" i="6"/>
  <c r="H35" i="6"/>
  <c r="G35" i="6"/>
  <c r="I34" i="6"/>
  <c r="H34" i="6"/>
  <c r="G34" i="6"/>
  <c r="I33" i="6"/>
  <c r="H33" i="6"/>
  <c r="G33" i="6"/>
  <c r="I32" i="6"/>
  <c r="H32" i="6"/>
  <c r="G32" i="6"/>
  <c r="I31" i="6"/>
  <c r="H31" i="6"/>
  <c r="G31" i="6"/>
  <c r="I30" i="6"/>
  <c r="H30" i="6"/>
  <c r="G30" i="6"/>
  <c r="I29" i="6"/>
  <c r="H29" i="6"/>
  <c r="G29" i="6"/>
  <c r="I28" i="6"/>
  <c r="H28" i="6"/>
  <c r="G28" i="6"/>
  <c r="I27" i="6"/>
  <c r="H27" i="6"/>
  <c r="G27" i="6"/>
  <c r="I26" i="6"/>
  <c r="H26" i="6"/>
  <c r="I25" i="6"/>
  <c r="H25" i="6"/>
  <c r="G25" i="6"/>
  <c r="I24" i="6"/>
  <c r="H24" i="6"/>
  <c r="G24" i="6"/>
  <c r="I23" i="6"/>
  <c r="H23" i="6"/>
  <c r="I22" i="6"/>
  <c r="H22" i="6"/>
  <c r="G22" i="6"/>
  <c r="I21" i="6"/>
  <c r="H21" i="6"/>
  <c r="G21" i="6"/>
  <c r="I20" i="6"/>
  <c r="H20" i="6"/>
  <c r="G20" i="6"/>
  <c r="I19" i="6"/>
  <c r="H19" i="6"/>
  <c r="G19" i="6"/>
  <c r="I18" i="6"/>
  <c r="H18" i="6"/>
  <c r="G18" i="6"/>
  <c r="I17" i="6"/>
  <c r="H17" i="6"/>
  <c r="G17" i="6"/>
  <c r="I16" i="6"/>
  <c r="H16" i="6"/>
  <c r="D13" i="7" l="1"/>
  <c r="D12" i="7"/>
  <c r="G484" i="6"/>
  <c r="H484" i="6"/>
  <c r="I484" i="6"/>
  <c r="H473" i="1"/>
  <c r="I473" i="1"/>
  <c r="H474" i="1"/>
  <c r="I474" i="1"/>
  <c r="H475" i="1"/>
  <c r="I475" i="1"/>
  <c r="H476" i="1"/>
  <c r="I476" i="1"/>
  <c r="H477" i="1"/>
  <c r="I477" i="1"/>
  <c r="H478" i="1"/>
  <c r="I478" i="1"/>
  <c r="H479" i="1"/>
  <c r="I479" i="1"/>
  <c r="H480" i="1"/>
  <c r="I480" i="1"/>
  <c r="H481" i="1"/>
  <c r="I481" i="1"/>
  <c r="H457" i="1"/>
  <c r="I457" i="1"/>
  <c r="H458" i="1"/>
  <c r="I458" i="1"/>
  <c r="H459" i="1"/>
  <c r="I459" i="1"/>
  <c r="H460" i="1"/>
  <c r="I460" i="1"/>
  <c r="H461" i="1"/>
  <c r="I461" i="1"/>
  <c r="H462" i="1"/>
  <c r="I462" i="1"/>
  <c r="H463" i="1"/>
  <c r="I463" i="1"/>
  <c r="H464" i="1"/>
  <c r="I464" i="1"/>
  <c r="H465" i="1"/>
  <c r="I465" i="1"/>
  <c r="H466" i="1"/>
  <c r="I466" i="1"/>
  <c r="H467" i="1"/>
  <c r="I467" i="1"/>
  <c r="H468" i="1"/>
  <c r="I468" i="1"/>
  <c r="H469" i="1"/>
  <c r="I469" i="1"/>
  <c r="H470" i="1"/>
  <c r="I470" i="1"/>
  <c r="H454" i="1"/>
  <c r="H437" i="1"/>
  <c r="I437" i="1"/>
  <c r="H438" i="1"/>
  <c r="I438" i="1"/>
  <c r="H439" i="1"/>
  <c r="I439" i="1"/>
  <c r="H440" i="1"/>
  <c r="I440" i="1"/>
  <c r="H441" i="1"/>
  <c r="I441" i="1"/>
  <c r="H442" i="1"/>
  <c r="I442" i="1"/>
  <c r="H443" i="1"/>
  <c r="I443" i="1"/>
  <c r="H444" i="1"/>
  <c r="I444" i="1"/>
  <c r="H445" i="1"/>
  <c r="I445" i="1"/>
  <c r="H446" i="1"/>
  <c r="I446" i="1"/>
  <c r="H447" i="1"/>
  <c r="I447" i="1"/>
  <c r="H448" i="1"/>
  <c r="I448" i="1"/>
  <c r="H449" i="1"/>
  <c r="I449" i="1"/>
  <c r="H450" i="1"/>
  <c r="I450" i="1"/>
  <c r="H451" i="1"/>
  <c r="I451" i="1"/>
  <c r="H452" i="1"/>
  <c r="I452" i="1"/>
  <c r="H453" i="1"/>
  <c r="I453" i="1"/>
  <c r="I454" i="1"/>
  <c r="H346" i="1"/>
  <c r="I346" i="1"/>
  <c r="H347" i="1"/>
  <c r="I347" i="1"/>
  <c r="H348" i="1"/>
  <c r="I348" i="1"/>
  <c r="H349" i="1"/>
  <c r="I349" i="1"/>
  <c r="H350" i="1"/>
  <c r="I350" i="1"/>
  <c r="H351" i="1"/>
  <c r="I351" i="1"/>
  <c r="H352" i="1"/>
  <c r="I352" i="1"/>
  <c r="H353" i="1"/>
  <c r="I353" i="1"/>
  <c r="H354" i="1"/>
  <c r="I354" i="1"/>
  <c r="H355" i="1"/>
  <c r="I355" i="1"/>
  <c r="H356" i="1"/>
  <c r="I356" i="1"/>
  <c r="H357" i="1"/>
  <c r="I357" i="1"/>
  <c r="H358" i="1"/>
  <c r="I358" i="1"/>
  <c r="H359" i="1"/>
  <c r="I359" i="1"/>
  <c r="H360" i="1"/>
  <c r="I360" i="1"/>
  <c r="H361" i="1"/>
  <c r="I361" i="1"/>
  <c r="H362" i="1"/>
  <c r="I362" i="1"/>
  <c r="H363" i="1"/>
  <c r="I363" i="1"/>
  <c r="H364" i="1"/>
  <c r="I364" i="1"/>
  <c r="H365" i="1"/>
  <c r="I365" i="1"/>
  <c r="H366" i="1"/>
  <c r="I366" i="1"/>
  <c r="H367" i="1"/>
  <c r="I367" i="1"/>
  <c r="H368" i="1"/>
  <c r="I368" i="1"/>
  <c r="H369" i="1"/>
  <c r="I369" i="1"/>
  <c r="H370" i="1"/>
  <c r="I370" i="1"/>
  <c r="H371" i="1"/>
  <c r="I371" i="1"/>
  <c r="H372" i="1"/>
  <c r="I372" i="1"/>
  <c r="H373" i="1"/>
  <c r="I373" i="1"/>
  <c r="H374" i="1"/>
  <c r="I374" i="1"/>
  <c r="H375" i="1"/>
  <c r="I375" i="1"/>
  <c r="H376" i="1"/>
  <c r="I376" i="1"/>
  <c r="H377" i="1"/>
  <c r="I377" i="1"/>
  <c r="H378" i="1"/>
  <c r="I378" i="1"/>
  <c r="H379" i="1"/>
  <c r="I379" i="1"/>
  <c r="H380" i="1"/>
  <c r="I380" i="1"/>
  <c r="H381" i="1"/>
  <c r="I381" i="1"/>
  <c r="H382" i="1"/>
  <c r="I382" i="1"/>
  <c r="H383" i="1"/>
  <c r="I383" i="1"/>
  <c r="H384" i="1"/>
  <c r="I384" i="1"/>
  <c r="H385" i="1"/>
  <c r="I385" i="1"/>
  <c r="H386" i="1"/>
  <c r="I386" i="1"/>
  <c r="H387" i="1"/>
  <c r="I387" i="1"/>
  <c r="H388" i="1"/>
  <c r="I388" i="1"/>
  <c r="H389" i="1"/>
  <c r="I389" i="1"/>
  <c r="H390" i="1"/>
  <c r="I390" i="1"/>
  <c r="H391" i="1"/>
  <c r="I391" i="1"/>
  <c r="H392" i="1"/>
  <c r="I392" i="1"/>
  <c r="H393" i="1"/>
  <c r="I393" i="1"/>
  <c r="H394" i="1"/>
  <c r="I394" i="1"/>
  <c r="H395" i="1"/>
  <c r="I395" i="1"/>
  <c r="H396" i="1"/>
  <c r="I396" i="1"/>
  <c r="H397" i="1"/>
  <c r="I397" i="1"/>
  <c r="H398" i="1"/>
  <c r="I398" i="1"/>
  <c r="H399" i="1"/>
  <c r="I399" i="1"/>
  <c r="H400" i="1"/>
  <c r="I400" i="1"/>
  <c r="H401" i="1"/>
  <c r="I401" i="1"/>
  <c r="H402" i="1"/>
  <c r="I402" i="1"/>
  <c r="H403" i="1"/>
  <c r="I403" i="1"/>
  <c r="H404" i="1"/>
  <c r="I404" i="1"/>
  <c r="H405" i="1"/>
  <c r="I405" i="1"/>
  <c r="H406" i="1"/>
  <c r="I406" i="1"/>
  <c r="H407" i="1"/>
  <c r="I407" i="1"/>
  <c r="H408" i="1"/>
  <c r="I408" i="1"/>
  <c r="H409" i="1"/>
  <c r="I409" i="1"/>
  <c r="H410" i="1"/>
  <c r="I410" i="1"/>
  <c r="H411" i="1"/>
  <c r="I411" i="1"/>
  <c r="H412" i="1"/>
  <c r="I412" i="1"/>
  <c r="H413" i="1"/>
  <c r="I413" i="1"/>
  <c r="H414" i="1"/>
  <c r="I414" i="1"/>
  <c r="H415" i="1"/>
  <c r="I415" i="1"/>
  <c r="H416" i="1"/>
  <c r="I416" i="1"/>
  <c r="H417" i="1"/>
  <c r="I417" i="1"/>
  <c r="H418" i="1"/>
  <c r="I418" i="1"/>
  <c r="H419" i="1"/>
  <c r="I419" i="1"/>
  <c r="H420" i="1"/>
  <c r="I420" i="1"/>
  <c r="H421" i="1"/>
  <c r="I421" i="1"/>
  <c r="H422" i="1"/>
  <c r="I422" i="1"/>
  <c r="H423" i="1"/>
  <c r="I423" i="1"/>
  <c r="H424" i="1"/>
  <c r="I424" i="1"/>
  <c r="H425" i="1"/>
  <c r="I425" i="1"/>
  <c r="H426" i="1"/>
  <c r="I426" i="1"/>
  <c r="H427" i="1"/>
  <c r="I427" i="1"/>
  <c r="H428" i="1"/>
  <c r="I428" i="1"/>
  <c r="H429" i="1"/>
  <c r="I429" i="1"/>
  <c r="H430" i="1"/>
  <c r="I430" i="1"/>
  <c r="H431" i="1"/>
  <c r="I431" i="1"/>
  <c r="H432" i="1"/>
  <c r="I432" i="1"/>
  <c r="H433" i="1"/>
  <c r="I433" i="1"/>
  <c r="H434" i="1"/>
  <c r="I434" i="1"/>
  <c r="H341" i="1"/>
  <c r="I341" i="1"/>
  <c r="H342" i="1"/>
  <c r="I342" i="1"/>
  <c r="H343" i="1"/>
  <c r="I343" i="1"/>
  <c r="H272" i="1"/>
  <c r="I272" i="1"/>
  <c r="H273" i="1"/>
  <c r="I273" i="1"/>
  <c r="H274" i="1"/>
  <c r="I274" i="1"/>
  <c r="H275" i="1"/>
  <c r="I275" i="1"/>
  <c r="H276" i="1"/>
  <c r="I276" i="1"/>
  <c r="H277" i="1"/>
  <c r="I277" i="1"/>
  <c r="H278" i="1"/>
  <c r="I278" i="1"/>
  <c r="H279" i="1"/>
  <c r="I279" i="1"/>
  <c r="H280" i="1"/>
  <c r="I280" i="1"/>
  <c r="H281" i="1"/>
  <c r="I281" i="1"/>
  <c r="H282" i="1"/>
  <c r="I282" i="1"/>
  <c r="H283" i="1"/>
  <c r="I283" i="1"/>
  <c r="H284" i="1"/>
  <c r="I284" i="1"/>
  <c r="H285" i="1"/>
  <c r="I285" i="1"/>
  <c r="H286" i="1"/>
  <c r="I286" i="1"/>
  <c r="H287" i="1"/>
  <c r="I287" i="1"/>
  <c r="H288" i="1"/>
  <c r="I288" i="1"/>
  <c r="H289" i="1"/>
  <c r="I289" i="1"/>
  <c r="H290" i="1"/>
  <c r="I290" i="1"/>
  <c r="H291" i="1"/>
  <c r="I291" i="1"/>
  <c r="H292" i="1"/>
  <c r="I292" i="1"/>
  <c r="H293" i="1"/>
  <c r="I293" i="1"/>
  <c r="H294" i="1"/>
  <c r="I294" i="1"/>
  <c r="H295" i="1"/>
  <c r="I295" i="1"/>
  <c r="H296" i="1"/>
  <c r="I296" i="1"/>
  <c r="H297" i="1"/>
  <c r="I297" i="1"/>
  <c r="H298" i="1"/>
  <c r="I298" i="1"/>
  <c r="H299" i="1"/>
  <c r="I299" i="1"/>
  <c r="H300" i="1"/>
  <c r="I300" i="1"/>
  <c r="H301" i="1"/>
  <c r="I301" i="1"/>
  <c r="H302" i="1"/>
  <c r="I302" i="1"/>
  <c r="H303" i="1"/>
  <c r="I303" i="1"/>
  <c r="H304" i="1"/>
  <c r="I304" i="1"/>
  <c r="H305" i="1"/>
  <c r="I305" i="1"/>
  <c r="H306" i="1"/>
  <c r="I306" i="1"/>
  <c r="H307" i="1"/>
  <c r="I307" i="1"/>
  <c r="H308" i="1"/>
  <c r="I308" i="1"/>
  <c r="H309" i="1"/>
  <c r="I309" i="1"/>
  <c r="H310" i="1"/>
  <c r="I310" i="1"/>
  <c r="H311" i="1"/>
  <c r="I311" i="1"/>
  <c r="H312" i="1"/>
  <c r="I312" i="1"/>
  <c r="H313" i="1"/>
  <c r="I313" i="1"/>
  <c r="H314" i="1"/>
  <c r="I314" i="1"/>
  <c r="H315" i="1"/>
  <c r="I315" i="1"/>
  <c r="H316" i="1"/>
  <c r="I316" i="1"/>
  <c r="H317" i="1"/>
  <c r="I317" i="1"/>
  <c r="H318" i="1"/>
  <c r="I318" i="1"/>
  <c r="H319" i="1"/>
  <c r="I319" i="1"/>
  <c r="H320" i="1"/>
  <c r="I320" i="1"/>
  <c r="H321" i="1"/>
  <c r="I321" i="1"/>
  <c r="H322" i="1"/>
  <c r="I322" i="1"/>
  <c r="H323" i="1"/>
  <c r="I323" i="1"/>
  <c r="H324" i="1"/>
  <c r="I324" i="1"/>
  <c r="H325" i="1"/>
  <c r="I325" i="1"/>
  <c r="H326" i="1"/>
  <c r="I326" i="1"/>
  <c r="H327" i="1"/>
  <c r="I327" i="1"/>
  <c r="H328" i="1"/>
  <c r="I328" i="1"/>
  <c r="H329" i="1"/>
  <c r="I329" i="1"/>
  <c r="H330" i="1"/>
  <c r="I330" i="1"/>
  <c r="H331" i="1"/>
  <c r="I331" i="1"/>
  <c r="H332" i="1"/>
  <c r="I332" i="1"/>
  <c r="H333" i="1"/>
  <c r="I333" i="1"/>
  <c r="H334" i="1"/>
  <c r="I334" i="1"/>
  <c r="H335" i="1"/>
  <c r="I335" i="1"/>
  <c r="H336" i="1"/>
  <c r="I336" i="1"/>
  <c r="H337" i="1"/>
  <c r="I337" i="1"/>
  <c r="H338" i="1"/>
  <c r="I338" i="1"/>
  <c r="H264" i="1"/>
  <c r="I264" i="1"/>
  <c r="H265" i="1"/>
  <c r="I265" i="1"/>
  <c r="H266" i="1"/>
  <c r="I266" i="1"/>
  <c r="H267" i="1"/>
  <c r="I267" i="1"/>
  <c r="H268" i="1"/>
  <c r="I268" i="1"/>
  <c r="H269" i="1"/>
  <c r="I269" i="1"/>
  <c r="H254" i="1"/>
  <c r="I254" i="1"/>
  <c r="H255" i="1"/>
  <c r="I255" i="1"/>
  <c r="H256" i="1"/>
  <c r="I256" i="1"/>
  <c r="H257" i="1"/>
  <c r="I257" i="1"/>
  <c r="H258" i="1"/>
  <c r="I258" i="1"/>
  <c r="H259" i="1"/>
  <c r="I259" i="1"/>
  <c r="H260" i="1"/>
  <c r="I260" i="1"/>
  <c r="H261" i="1"/>
  <c r="I261" i="1"/>
  <c r="H236" i="1"/>
  <c r="I236" i="1"/>
  <c r="H237" i="1"/>
  <c r="I237" i="1"/>
  <c r="H238" i="1"/>
  <c r="I238" i="1"/>
  <c r="H239" i="1"/>
  <c r="I239" i="1"/>
  <c r="H240" i="1"/>
  <c r="I240" i="1"/>
  <c r="H241" i="1"/>
  <c r="I241" i="1"/>
  <c r="H242" i="1"/>
  <c r="I242" i="1"/>
  <c r="H243" i="1"/>
  <c r="I243" i="1"/>
  <c r="H244" i="1"/>
  <c r="I244" i="1"/>
  <c r="H245" i="1"/>
  <c r="I245" i="1"/>
  <c r="H246" i="1"/>
  <c r="I246" i="1"/>
  <c r="H247" i="1"/>
  <c r="I247" i="1"/>
  <c r="H248" i="1"/>
  <c r="I248" i="1"/>
  <c r="H249" i="1"/>
  <c r="I249" i="1"/>
  <c r="H250" i="1"/>
  <c r="I250" i="1"/>
  <c r="H251" i="1"/>
  <c r="I251" i="1"/>
  <c r="H224" i="1"/>
  <c r="I224" i="1"/>
  <c r="H225" i="1"/>
  <c r="I225" i="1"/>
  <c r="H226" i="1"/>
  <c r="I226" i="1"/>
  <c r="H227" i="1"/>
  <c r="I227" i="1"/>
  <c r="H228" i="1"/>
  <c r="I228" i="1"/>
  <c r="H229" i="1"/>
  <c r="I229" i="1"/>
  <c r="H230" i="1"/>
  <c r="I230" i="1"/>
  <c r="H231" i="1"/>
  <c r="I231" i="1"/>
  <c r="H232" i="1"/>
  <c r="I232" i="1"/>
  <c r="H233" i="1"/>
  <c r="I233" i="1"/>
  <c r="H175" i="1"/>
  <c r="I175" i="1"/>
  <c r="H176" i="1"/>
  <c r="I176" i="1"/>
  <c r="H177" i="1"/>
  <c r="I177" i="1"/>
  <c r="H178" i="1"/>
  <c r="I178" i="1"/>
  <c r="H179" i="1"/>
  <c r="I179" i="1"/>
  <c r="H180" i="1"/>
  <c r="I180" i="1"/>
  <c r="H181" i="1"/>
  <c r="I181" i="1"/>
  <c r="H182" i="1"/>
  <c r="I182" i="1"/>
  <c r="H183" i="1"/>
  <c r="I183" i="1"/>
  <c r="H184" i="1"/>
  <c r="I184" i="1"/>
  <c r="H185" i="1"/>
  <c r="I185" i="1"/>
  <c r="H186" i="1"/>
  <c r="I186" i="1"/>
  <c r="H187" i="1"/>
  <c r="I187" i="1"/>
  <c r="H188" i="1"/>
  <c r="I188" i="1"/>
  <c r="H189" i="1"/>
  <c r="I189" i="1"/>
  <c r="H190" i="1"/>
  <c r="I190" i="1"/>
  <c r="H191" i="1"/>
  <c r="I191" i="1"/>
  <c r="H192" i="1"/>
  <c r="I192" i="1"/>
  <c r="H193" i="1"/>
  <c r="I193" i="1"/>
  <c r="H194" i="1"/>
  <c r="I194" i="1"/>
  <c r="H195" i="1"/>
  <c r="I195" i="1"/>
  <c r="H196" i="1"/>
  <c r="I196" i="1"/>
  <c r="H197" i="1"/>
  <c r="I197" i="1"/>
  <c r="H198" i="1"/>
  <c r="I198" i="1"/>
  <c r="H199" i="1"/>
  <c r="I199" i="1"/>
  <c r="H200" i="1"/>
  <c r="I200" i="1"/>
  <c r="H201" i="1"/>
  <c r="I201" i="1"/>
  <c r="H202" i="1"/>
  <c r="I202" i="1"/>
  <c r="H203" i="1"/>
  <c r="I203" i="1"/>
  <c r="H204" i="1"/>
  <c r="I204" i="1"/>
  <c r="H205" i="1"/>
  <c r="I205" i="1"/>
  <c r="H206" i="1"/>
  <c r="I206" i="1"/>
  <c r="H207" i="1"/>
  <c r="I207" i="1"/>
  <c r="H208" i="1"/>
  <c r="I208" i="1"/>
  <c r="H209" i="1"/>
  <c r="I209" i="1"/>
  <c r="H210" i="1"/>
  <c r="I210" i="1"/>
  <c r="H211" i="1"/>
  <c r="I211" i="1"/>
  <c r="H212" i="1"/>
  <c r="I212" i="1"/>
  <c r="H213" i="1"/>
  <c r="I213" i="1"/>
  <c r="H214" i="1"/>
  <c r="I214" i="1"/>
  <c r="H215" i="1"/>
  <c r="I215" i="1"/>
  <c r="H216" i="1"/>
  <c r="I216" i="1"/>
  <c r="H217" i="1"/>
  <c r="I217" i="1"/>
  <c r="H218" i="1"/>
  <c r="I218" i="1"/>
  <c r="H219" i="1"/>
  <c r="I219" i="1"/>
  <c r="H220" i="1"/>
  <c r="I220" i="1"/>
  <c r="H221" i="1"/>
  <c r="I221" i="1"/>
  <c r="H155" i="1"/>
  <c r="I155" i="1"/>
  <c r="H156" i="1"/>
  <c r="I156" i="1"/>
  <c r="H157" i="1"/>
  <c r="I157" i="1"/>
  <c r="H158" i="1"/>
  <c r="I158" i="1"/>
  <c r="H159" i="1"/>
  <c r="I159" i="1"/>
  <c r="H160" i="1"/>
  <c r="I160" i="1"/>
  <c r="H161" i="1"/>
  <c r="I161" i="1"/>
  <c r="H162" i="1"/>
  <c r="I162" i="1"/>
  <c r="H163" i="1"/>
  <c r="I163" i="1"/>
  <c r="H164" i="1"/>
  <c r="I164" i="1"/>
  <c r="H165" i="1"/>
  <c r="I165" i="1"/>
  <c r="H166" i="1"/>
  <c r="I166" i="1"/>
  <c r="H167" i="1"/>
  <c r="I167" i="1"/>
  <c r="H168" i="1"/>
  <c r="I168" i="1"/>
  <c r="H169" i="1"/>
  <c r="I169" i="1"/>
  <c r="H170" i="1"/>
  <c r="I170" i="1"/>
  <c r="H171" i="1"/>
  <c r="I171" i="1"/>
  <c r="H172" i="1"/>
  <c r="I172" i="1"/>
  <c r="H146" i="1"/>
  <c r="I146" i="1"/>
  <c r="H147" i="1"/>
  <c r="I147" i="1"/>
  <c r="H148" i="1"/>
  <c r="I148" i="1"/>
  <c r="H149" i="1"/>
  <c r="I149" i="1"/>
  <c r="H150" i="1"/>
  <c r="I150" i="1"/>
  <c r="H151" i="1"/>
  <c r="I151" i="1"/>
  <c r="H152" i="1"/>
  <c r="I152" i="1"/>
  <c r="H139" i="1"/>
  <c r="I139" i="1"/>
  <c r="H140" i="1"/>
  <c r="I140" i="1"/>
  <c r="H141" i="1"/>
  <c r="I141" i="1"/>
  <c r="H142" i="1"/>
  <c r="I142" i="1"/>
  <c r="H143" i="1"/>
  <c r="I143" i="1"/>
  <c r="H122" i="1"/>
  <c r="I122" i="1"/>
  <c r="H123" i="1"/>
  <c r="I123" i="1"/>
  <c r="H124" i="1"/>
  <c r="I124" i="1"/>
  <c r="H125" i="1"/>
  <c r="I125" i="1"/>
  <c r="H126" i="1"/>
  <c r="I126" i="1"/>
  <c r="H127" i="1"/>
  <c r="I127" i="1"/>
  <c r="H128" i="1"/>
  <c r="I128" i="1"/>
  <c r="H129" i="1"/>
  <c r="I129" i="1"/>
  <c r="H130" i="1"/>
  <c r="I130" i="1"/>
  <c r="H131" i="1"/>
  <c r="I131" i="1"/>
  <c r="H132" i="1"/>
  <c r="I132" i="1"/>
  <c r="H133" i="1"/>
  <c r="I133" i="1"/>
  <c r="H134" i="1"/>
  <c r="I134" i="1"/>
  <c r="H135" i="1"/>
  <c r="I135" i="1"/>
  <c r="H136" i="1"/>
  <c r="I136" i="1"/>
  <c r="H119" i="1"/>
  <c r="I119" i="1"/>
  <c r="H112" i="1"/>
  <c r="I112" i="1"/>
  <c r="H113" i="1"/>
  <c r="I113" i="1"/>
  <c r="H68" i="1"/>
  <c r="I68" i="1"/>
  <c r="H69" i="1"/>
  <c r="I69" i="1"/>
  <c r="H70" i="1"/>
  <c r="I70" i="1"/>
  <c r="H71" i="1"/>
  <c r="I71" i="1"/>
  <c r="H72" i="1"/>
  <c r="I72" i="1"/>
  <c r="H73" i="1"/>
  <c r="I73" i="1"/>
  <c r="H74" i="1"/>
  <c r="I74" i="1"/>
  <c r="H75" i="1"/>
  <c r="I75" i="1"/>
  <c r="H76" i="1"/>
  <c r="I76" i="1"/>
  <c r="H77" i="1"/>
  <c r="I77" i="1"/>
  <c r="H78" i="1"/>
  <c r="I78" i="1"/>
  <c r="H79" i="1"/>
  <c r="I79" i="1"/>
  <c r="H80" i="1"/>
  <c r="I80" i="1"/>
  <c r="H81" i="1"/>
  <c r="I81" i="1"/>
  <c r="H82" i="1"/>
  <c r="I82" i="1"/>
  <c r="H83" i="1"/>
  <c r="I83" i="1"/>
  <c r="H84" i="1"/>
  <c r="I84" i="1"/>
  <c r="H85" i="1"/>
  <c r="I85" i="1"/>
  <c r="H86" i="1"/>
  <c r="I86" i="1"/>
  <c r="H87" i="1"/>
  <c r="I87" i="1"/>
  <c r="H88" i="1"/>
  <c r="I88" i="1"/>
  <c r="H89" i="1"/>
  <c r="I89" i="1"/>
  <c r="H90" i="1"/>
  <c r="I90" i="1"/>
  <c r="H91" i="1"/>
  <c r="I91" i="1"/>
  <c r="H92" i="1"/>
  <c r="I92" i="1"/>
  <c r="H93" i="1"/>
  <c r="I93" i="1"/>
  <c r="H94" i="1"/>
  <c r="I94" i="1"/>
  <c r="H95" i="1"/>
  <c r="I95" i="1"/>
  <c r="H96" i="1"/>
  <c r="I96" i="1"/>
  <c r="H97" i="1"/>
  <c r="I97" i="1"/>
  <c r="H98" i="1"/>
  <c r="I98" i="1"/>
  <c r="H99" i="1"/>
  <c r="I99" i="1"/>
  <c r="H100" i="1"/>
  <c r="I100" i="1"/>
  <c r="H101" i="1"/>
  <c r="I101" i="1"/>
  <c r="H102" i="1"/>
  <c r="I102" i="1"/>
  <c r="H103" i="1"/>
  <c r="I103" i="1"/>
  <c r="H104" i="1"/>
  <c r="I104" i="1"/>
  <c r="H105" i="1"/>
  <c r="I105" i="1"/>
  <c r="H106" i="1"/>
  <c r="I106" i="1"/>
  <c r="H107" i="1"/>
  <c r="I107" i="1"/>
  <c r="H108" i="1"/>
  <c r="I108" i="1"/>
  <c r="H109" i="1"/>
  <c r="I109" i="1"/>
  <c r="H28" i="1"/>
  <c r="I28" i="1"/>
  <c r="H29" i="1"/>
  <c r="I29" i="1"/>
  <c r="H30" i="1"/>
  <c r="I30" i="1"/>
  <c r="H31" i="1"/>
  <c r="I31" i="1"/>
  <c r="H32" i="1"/>
  <c r="I32" i="1"/>
  <c r="H33" i="1"/>
  <c r="I33" i="1"/>
  <c r="H34" i="1"/>
  <c r="I34" i="1"/>
  <c r="H35" i="1"/>
  <c r="I35" i="1"/>
  <c r="H36" i="1"/>
  <c r="I36" i="1"/>
  <c r="H37" i="1"/>
  <c r="I37" i="1"/>
  <c r="H38" i="1"/>
  <c r="I38" i="1"/>
  <c r="H39" i="1"/>
  <c r="I39" i="1"/>
  <c r="H40" i="1"/>
  <c r="I40" i="1"/>
  <c r="H41" i="1"/>
  <c r="I41" i="1"/>
  <c r="H42" i="1"/>
  <c r="I42" i="1"/>
  <c r="H43" i="1"/>
  <c r="I43" i="1"/>
  <c r="H44" i="1"/>
  <c r="I44" i="1"/>
  <c r="H45" i="1"/>
  <c r="I45" i="1"/>
  <c r="H46" i="1"/>
  <c r="I46" i="1"/>
  <c r="H47" i="1"/>
  <c r="I47" i="1"/>
  <c r="H48" i="1"/>
  <c r="I48" i="1"/>
  <c r="H49" i="1"/>
  <c r="I49" i="1"/>
  <c r="H50" i="1"/>
  <c r="I50" i="1"/>
  <c r="H51" i="1"/>
  <c r="I51" i="1"/>
  <c r="H52" i="1"/>
  <c r="I52" i="1"/>
  <c r="H53" i="1"/>
  <c r="I53" i="1"/>
  <c r="H54" i="1"/>
  <c r="I54" i="1"/>
  <c r="H55" i="1"/>
  <c r="I55" i="1"/>
  <c r="H56" i="1"/>
  <c r="I56" i="1"/>
  <c r="H57" i="1"/>
  <c r="I57" i="1"/>
  <c r="H58" i="1"/>
  <c r="I58" i="1"/>
  <c r="H59" i="1"/>
  <c r="I59" i="1"/>
  <c r="H60" i="1"/>
  <c r="I60" i="1"/>
  <c r="H61" i="1"/>
  <c r="I61" i="1"/>
  <c r="H62" i="1"/>
  <c r="I62" i="1"/>
  <c r="H63" i="1"/>
  <c r="I63" i="1"/>
  <c r="H64" i="1"/>
  <c r="I64" i="1"/>
  <c r="H65" i="1"/>
  <c r="I65" i="1"/>
  <c r="H25" i="1"/>
  <c r="I25" i="1"/>
  <c r="H18" i="1"/>
  <c r="I18" i="1"/>
  <c r="H19" i="1"/>
  <c r="I19" i="1"/>
  <c r="H20" i="1"/>
  <c r="I20" i="1"/>
  <c r="H21" i="1"/>
  <c r="I21" i="1"/>
  <c r="H22" i="1"/>
  <c r="I22" i="1"/>
  <c r="I12" i="7" l="1"/>
  <c r="H12" i="7"/>
  <c r="G12" i="7"/>
  <c r="I11" i="7"/>
  <c r="G11" i="7"/>
  <c r="H11" i="7"/>
  <c r="I13" i="7"/>
  <c r="H13" i="7"/>
  <c r="G13" i="7"/>
  <c r="G487" i="6"/>
  <c r="G168" i="1"/>
  <c r="G332" i="1"/>
  <c r="G486" i="7" l="1"/>
  <c r="I484" i="7"/>
  <c r="G485" i="7"/>
  <c r="G487" i="7" s="1"/>
  <c r="H484" i="7"/>
  <c r="G484" i="7"/>
  <c r="G459" i="1"/>
  <c r="G460" i="1"/>
  <c r="G425" i="1"/>
  <c r="G215" i="1" l="1"/>
  <c r="G63" i="1" l="1"/>
  <c r="G64" i="1"/>
  <c r="G58" i="1" l="1"/>
  <c r="G59" i="1"/>
  <c r="G248" i="1" l="1"/>
  <c r="G202" i="1"/>
  <c r="G192" i="1"/>
  <c r="G99" i="1" l="1"/>
  <c r="G100" i="1"/>
  <c r="G101" i="1"/>
  <c r="G98" i="1"/>
  <c r="G62" i="1" l="1"/>
  <c r="G65" i="1"/>
  <c r="G352" i="1"/>
  <c r="G355" i="1"/>
  <c r="G351" i="1"/>
  <c r="H16" i="1"/>
  <c r="I16" i="1"/>
  <c r="H17" i="1"/>
  <c r="I17" i="1"/>
  <c r="H23" i="1"/>
  <c r="I23" i="1"/>
  <c r="H26" i="1"/>
  <c r="I26" i="1"/>
  <c r="H27" i="1"/>
  <c r="I27" i="1"/>
  <c r="H66" i="1"/>
  <c r="I66" i="1"/>
  <c r="H67" i="1"/>
  <c r="I67" i="1"/>
  <c r="H110" i="1"/>
  <c r="I110" i="1"/>
  <c r="H111" i="1"/>
  <c r="I111" i="1"/>
  <c r="H114" i="1"/>
  <c r="I114" i="1"/>
  <c r="H115" i="1"/>
  <c r="I115" i="1"/>
  <c r="H117" i="1"/>
  <c r="I117" i="1"/>
  <c r="H118" i="1"/>
  <c r="I118" i="1"/>
  <c r="H120" i="1"/>
  <c r="I120" i="1"/>
  <c r="H121" i="1"/>
  <c r="I121" i="1"/>
  <c r="H137" i="1"/>
  <c r="I137" i="1"/>
  <c r="H138" i="1"/>
  <c r="I138" i="1"/>
  <c r="H144" i="1"/>
  <c r="I144" i="1"/>
  <c r="H145" i="1"/>
  <c r="I145" i="1"/>
  <c r="H153" i="1"/>
  <c r="I153" i="1"/>
  <c r="H154" i="1"/>
  <c r="I154" i="1"/>
  <c r="H173" i="1"/>
  <c r="I173" i="1"/>
  <c r="H222" i="1"/>
  <c r="I222" i="1"/>
  <c r="H223" i="1"/>
  <c r="I223" i="1"/>
  <c r="H234" i="1"/>
  <c r="I234" i="1"/>
  <c r="H235" i="1"/>
  <c r="I235" i="1"/>
  <c r="H252" i="1"/>
  <c r="I252" i="1"/>
  <c r="H263" i="1"/>
  <c r="I263" i="1"/>
  <c r="H436" i="1"/>
  <c r="I436" i="1"/>
  <c r="H456" i="1"/>
  <c r="I456" i="1"/>
  <c r="H472" i="1"/>
  <c r="I472" i="1"/>
  <c r="I483" i="1"/>
  <c r="G441" i="1"/>
  <c r="G442" i="1"/>
  <c r="G443" i="1"/>
  <c r="G444" i="1"/>
  <c r="G445" i="1"/>
  <c r="G446" i="1"/>
  <c r="G447" i="1"/>
  <c r="G448" i="1"/>
  <c r="G449" i="1"/>
  <c r="G450" i="1"/>
  <c r="G236" i="1"/>
  <c r="G237" i="1"/>
  <c r="G238" i="1"/>
  <c r="G239" i="1"/>
  <c r="G240" i="1"/>
  <c r="G241" i="1"/>
  <c r="G242" i="1"/>
  <c r="G243" i="1"/>
  <c r="G244" i="1"/>
  <c r="G245" i="1"/>
  <c r="G246" i="1"/>
  <c r="G247" i="1"/>
  <c r="G249" i="1"/>
  <c r="G250" i="1"/>
  <c r="G251" i="1"/>
  <c r="G235" i="1"/>
  <c r="G225" i="1"/>
  <c r="G226" i="1"/>
  <c r="G230" i="1"/>
  <c r="G231" i="1"/>
  <c r="G232" i="1"/>
  <c r="G233" i="1"/>
  <c r="G223" i="1"/>
  <c r="G175" i="1"/>
  <c r="G177" i="1"/>
  <c r="G178" i="1"/>
  <c r="G179" i="1"/>
  <c r="G180" i="1"/>
  <c r="G182" i="1"/>
  <c r="G183" i="1"/>
  <c r="G184" i="1"/>
  <c r="G185" i="1"/>
  <c r="G186" i="1"/>
  <c r="G189" i="1"/>
  <c r="G190" i="1"/>
  <c r="G191" i="1"/>
  <c r="G195" i="1"/>
  <c r="G196" i="1"/>
  <c r="G197" i="1"/>
  <c r="G198" i="1"/>
  <c r="G203" i="1"/>
  <c r="G204" i="1"/>
  <c r="G205" i="1"/>
  <c r="G208" i="1"/>
  <c r="G211" i="1"/>
  <c r="G212" i="1"/>
  <c r="G214" i="1"/>
  <c r="G216" i="1"/>
  <c r="G155" i="1"/>
  <c r="G158" i="1"/>
  <c r="G159" i="1"/>
  <c r="G160" i="1"/>
  <c r="G161" i="1"/>
  <c r="G162" i="1"/>
  <c r="G165" i="1"/>
  <c r="G166" i="1"/>
  <c r="G167" i="1"/>
  <c r="G170" i="1"/>
  <c r="G171" i="1"/>
  <c r="G172" i="1"/>
  <c r="G154" i="1"/>
  <c r="G146" i="1"/>
  <c r="G147" i="1"/>
  <c r="G148" i="1"/>
  <c r="G150" i="1"/>
  <c r="G152" i="1"/>
  <c r="G145" i="1"/>
  <c r="G139" i="1"/>
  <c r="G140" i="1"/>
  <c r="G141" i="1"/>
  <c r="G142" i="1"/>
  <c r="G143" i="1"/>
  <c r="G138" i="1"/>
  <c r="G127" i="1"/>
  <c r="G128" i="1"/>
  <c r="G129" i="1"/>
  <c r="G130" i="1"/>
  <c r="G131" i="1"/>
  <c r="G132" i="1"/>
  <c r="G134" i="1"/>
  <c r="G122" i="1"/>
  <c r="G123" i="1"/>
  <c r="G124" i="1"/>
  <c r="G125" i="1"/>
  <c r="G126" i="1"/>
  <c r="G121" i="1"/>
  <c r="G112" i="1"/>
  <c r="G113" i="1"/>
  <c r="G115" i="1"/>
  <c r="G119" i="1"/>
  <c r="G111" i="1"/>
  <c r="G337" i="1" l="1"/>
  <c r="G90" i="1"/>
  <c r="G468" i="1"/>
  <c r="G358" i="1"/>
  <c r="G359" i="1"/>
  <c r="G360" i="1"/>
  <c r="G282" i="1"/>
  <c r="G317" i="1"/>
  <c r="G440" i="1" l="1"/>
  <c r="G93" i="1"/>
  <c r="G396" i="1" l="1"/>
  <c r="G164" i="1"/>
  <c r="G397" i="1"/>
  <c r="G217" i="1"/>
  <c r="G394" i="1"/>
  <c r="G395" i="1"/>
  <c r="G414" i="1"/>
  <c r="G415" i="1"/>
  <c r="G416" i="1"/>
  <c r="G268" i="1" l="1"/>
  <c r="G96" i="1"/>
  <c r="G22" i="1"/>
  <c r="G21" i="1"/>
  <c r="G18" i="1"/>
  <c r="G17" i="1"/>
  <c r="G20" i="1" l="1"/>
  <c r="G256" i="1"/>
  <c r="G19" i="1"/>
  <c r="G353" i="1" l="1"/>
  <c r="G229" i="1" l="1"/>
  <c r="I345" i="1" l="1"/>
  <c r="H345" i="1"/>
  <c r="H271" i="1"/>
  <c r="I271" i="1"/>
  <c r="H340" i="1" l="1"/>
  <c r="G284" i="1"/>
  <c r="G404" i="1"/>
  <c r="G408" i="1"/>
  <c r="G407" i="1"/>
  <c r="H253" i="1"/>
  <c r="I340" i="1"/>
  <c r="G354" i="1" l="1"/>
  <c r="G219" i="1"/>
  <c r="G224" i="1"/>
  <c r="G206" i="1"/>
  <c r="G221" i="1"/>
  <c r="G210" i="1"/>
  <c r="G283" i="1"/>
  <c r="G218" i="1"/>
  <c r="G213" i="1"/>
  <c r="G227" i="1"/>
  <c r="G228" i="1"/>
  <c r="G220" i="1"/>
  <c r="I253" i="1"/>
  <c r="G254" i="1"/>
  <c r="G199" i="1" l="1"/>
  <c r="G201" i="1"/>
  <c r="G207" i="1"/>
  <c r="G200" i="1"/>
  <c r="G209" i="1"/>
  <c r="G176" i="1" l="1"/>
  <c r="G151" i="1"/>
  <c r="G181" i="1"/>
  <c r="G194" i="1"/>
  <c r="G193" i="1" l="1"/>
  <c r="G135" i="1"/>
  <c r="G136" i="1"/>
  <c r="G133" i="1"/>
  <c r="G169" i="1"/>
  <c r="G149" i="1"/>
  <c r="G187" i="1"/>
  <c r="G157" i="1"/>
  <c r="G188" i="1"/>
  <c r="G163" i="1"/>
  <c r="G156" i="1"/>
  <c r="I24" i="1" l="1"/>
  <c r="I174" i="1"/>
  <c r="H24" i="1"/>
  <c r="G174" i="1" l="1"/>
  <c r="H174" i="1"/>
  <c r="G259" i="1" l="1"/>
  <c r="G264" i="1" l="1"/>
  <c r="G27" i="1" l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60" i="1"/>
  <c r="G61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1" i="1"/>
  <c r="G92" i="1"/>
  <c r="G94" i="1"/>
  <c r="G95" i="1"/>
  <c r="G97" i="1"/>
  <c r="G102" i="1"/>
  <c r="G103" i="1"/>
  <c r="G104" i="1"/>
  <c r="G105" i="1"/>
  <c r="G106" i="1"/>
  <c r="G107" i="1"/>
  <c r="G108" i="1"/>
  <c r="G109" i="1"/>
  <c r="G253" i="1"/>
  <c r="G255" i="1"/>
  <c r="G257" i="1"/>
  <c r="G258" i="1"/>
  <c r="G260" i="1"/>
  <c r="G261" i="1"/>
  <c r="G263" i="1"/>
  <c r="G265" i="1"/>
  <c r="G266" i="1"/>
  <c r="G267" i="1"/>
  <c r="G269" i="1"/>
  <c r="G271" i="1"/>
  <c r="G272" i="1"/>
  <c r="G273" i="1"/>
  <c r="G274" i="1"/>
  <c r="G275" i="1"/>
  <c r="G276" i="1"/>
  <c r="G277" i="1"/>
  <c r="G278" i="1"/>
  <c r="G279" i="1"/>
  <c r="G280" i="1"/>
  <c r="G281" i="1"/>
  <c r="G285" i="1"/>
  <c r="G286" i="1"/>
  <c r="G287" i="1"/>
  <c r="G288" i="1"/>
  <c r="G289" i="1"/>
  <c r="G290" i="1"/>
  <c r="G291" i="1"/>
  <c r="G292" i="1"/>
  <c r="G293" i="1"/>
  <c r="G294" i="1"/>
  <c r="G295" i="1"/>
  <c r="G296" i="1"/>
  <c r="G297" i="1"/>
  <c r="G298" i="1"/>
  <c r="G299" i="1"/>
  <c r="G300" i="1"/>
  <c r="G301" i="1"/>
  <c r="G302" i="1"/>
  <c r="G303" i="1"/>
  <c r="G304" i="1"/>
  <c r="G305" i="1"/>
  <c r="G306" i="1"/>
  <c r="G307" i="1"/>
  <c r="G308" i="1"/>
  <c r="G309" i="1"/>
  <c r="G310" i="1"/>
  <c r="G311" i="1"/>
  <c r="G312" i="1"/>
  <c r="G313" i="1"/>
  <c r="G314" i="1"/>
  <c r="G315" i="1"/>
  <c r="G316" i="1"/>
  <c r="G318" i="1"/>
  <c r="G319" i="1"/>
  <c r="G320" i="1"/>
  <c r="G321" i="1"/>
  <c r="G322" i="1"/>
  <c r="G323" i="1"/>
  <c r="G324" i="1"/>
  <c r="G325" i="1"/>
  <c r="G326" i="1"/>
  <c r="G327" i="1"/>
  <c r="G328" i="1"/>
  <c r="G329" i="1"/>
  <c r="G330" i="1"/>
  <c r="G331" i="1"/>
  <c r="G336" i="1"/>
  <c r="G333" i="1"/>
  <c r="G334" i="1"/>
  <c r="G335" i="1"/>
  <c r="G338" i="1"/>
  <c r="G340" i="1"/>
  <c r="G341" i="1"/>
  <c r="G342" i="1"/>
  <c r="G343" i="1"/>
  <c r="G345" i="1"/>
  <c r="G346" i="1"/>
  <c r="G347" i="1"/>
  <c r="G348" i="1"/>
  <c r="G349" i="1"/>
  <c r="G350" i="1"/>
  <c r="G356" i="1"/>
  <c r="G357" i="1"/>
  <c r="G361" i="1"/>
  <c r="G362" i="1"/>
  <c r="G363" i="1"/>
  <c r="G364" i="1"/>
  <c r="G365" i="1"/>
  <c r="G366" i="1"/>
  <c r="G367" i="1"/>
  <c r="G368" i="1"/>
  <c r="G369" i="1"/>
  <c r="G370" i="1"/>
  <c r="G371" i="1"/>
  <c r="G372" i="1"/>
  <c r="G373" i="1"/>
  <c r="G374" i="1"/>
  <c r="G375" i="1"/>
  <c r="G376" i="1"/>
  <c r="G377" i="1"/>
  <c r="G378" i="1"/>
  <c r="G379" i="1"/>
  <c r="G380" i="1"/>
  <c r="G381" i="1"/>
  <c r="G382" i="1"/>
  <c r="G383" i="1"/>
  <c r="G384" i="1"/>
  <c r="G385" i="1"/>
  <c r="G386" i="1"/>
  <c r="G387" i="1"/>
  <c r="G388" i="1"/>
  <c r="G389" i="1"/>
  <c r="G390" i="1"/>
  <c r="G391" i="1"/>
  <c r="G392" i="1"/>
  <c r="G393" i="1"/>
  <c r="G398" i="1"/>
  <c r="G399" i="1"/>
  <c r="G400" i="1"/>
  <c r="G401" i="1"/>
  <c r="G402" i="1"/>
  <c r="G403" i="1"/>
  <c r="G405" i="1"/>
  <c r="G406" i="1"/>
  <c r="G409" i="1"/>
  <c r="G410" i="1"/>
  <c r="G411" i="1"/>
  <c r="G412" i="1"/>
  <c r="G413" i="1"/>
  <c r="G417" i="1"/>
  <c r="G418" i="1"/>
  <c r="G419" i="1"/>
  <c r="G420" i="1"/>
  <c r="G421" i="1"/>
  <c r="G422" i="1"/>
  <c r="G423" i="1"/>
  <c r="G424" i="1"/>
  <c r="G426" i="1"/>
  <c r="G427" i="1"/>
  <c r="G428" i="1"/>
  <c r="G429" i="1"/>
  <c r="G430" i="1"/>
  <c r="G431" i="1"/>
  <c r="G432" i="1"/>
  <c r="G433" i="1"/>
  <c r="G434" i="1"/>
  <c r="G436" i="1"/>
  <c r="G437" i="1"/>
  <c r="G438" i="1"/>
  <c r="G439" i="1"/>
  <c r="G451" i="1"/>
  <c r="G452" i="1"/>
  <c r="G453" i="1"/>
  <c r="G454" i="1"/>
  <c r="G456" i="1"/>
  <c r="G457" i="1"/>
  <c r="G458" i="1"/>
  <c r="G461" i="1"/>
  <c r="G462" i="1"/>
  <c r="G463" i="1"/>
  <c r="G464" i="1"/>
  <c r="G465" i="1"/>
  <c r="G466" i="1"/>
  <c r="G467" i="1"/>
  <c r="G469" i="1"/>
  <c r="G470" i="1"/>
  <c r="G472" i="1"/>
  <c r="G473" i="1"/>
  <c r="G474" i="1"/>
  <c r="G475" i="1"/>
  <c r="G476" i="1"/>
  <c r="G477" i="1"/>
  <c r="G478" i="1"/>
  <c r="G479" i="1"/>
  <c r="G480" i="1"/>
  <c r="G481" i="1"/>
  <c r="G483" i="1"/>
  <c r="G25" i="1"/>
  <c r="G24" i="1" l="1"/>
  <c r="D13" i="1" l="1"/>
  <c r="D12" i="1"/>
  <c r="D11" i="1"/>
  <c r="H485" i="1"/>
  <c r="I485" i="1"/>
  <c r="H486" i="1"/>
  <c r="I486" i="1"/>
  <c r="H487" i="1"/>
  <c r="I487" i="1"/>
  <c r="G11" i="1" l="1"/>
  <c r="I11" i="1"/>
  <c r="H11" i="1"/>
  <c r="I12" i="1"/>
  <c r="H12" i="1"/>
  <c r="G12" i="1"/>
  <c r="H13" i="1"/>
  <c r="G13" i="1"/>
  <c r="I13" i="1"/>
  <c r="H483" i="1"/>
  <c r="G485" i="1" l="1"/>
  <c r="G486" i="1"/>
  <c r="G484" i="1"/>
  <c r="I484" i="1"/>
  <c r="H484" i="1"/>
  <c r="G487" i="1" l="1"/>
</calcChain>
</file>

<file path=xl/sharedStrings.xml><?xml version="1.0" encoding="utf-8"?>
<sst xmlns="http://schemas.openxmlformats.org/spreadsheetml/2006/main" count="4182" uniqueCount="973">
  <si>
    <t>MÊS</t>
  </si>
  <si>
    <t>DIA</t>
  </si>
  <si>
    <t>Ajudante/Vigilante - Regular</t>
  </si>
  <si>
    <t>Ajudante/Vigilante -  - Extra Jornada</t>
  </si>
  <si>
    <t>H</t>
  </si>
  <si>
    <t>Deslocamento para atendimento de ordem de serviço</t>
  </si>
  <si>
    <t>Km</t>
  </si>
  <si>
    <t>UNID</t>
  </si>
  <si>
    <t>Limpeza e polimento de piso granilite/marmorite, exclusive resina</t>
  </si>
  <si>
    <t>Demolição de alvenaria de tijolo furado, sem reaproveitamento</t>
  </si>
  <si>
    <t>Demolição de alvenaria de tijolo maciço, sem reaproveitamento</t>
  </si>
  <si>
    <t>Demolição de concreto simples</t>
  </si>
  <si>
    <t>Demolição de engradamento de telha cerâmica  inclusive empilhamento</t>
  </si>
  <si>
    <t>Demolição de forro de gesso em placas</t>
  </si>
  <si>
    <t>Demolição de piso de tabuas, inclusive afastamento</t>
  </si>
  <si>
    <t>Demolição de piso de taco de madeira, inclusive afastamento</t>
  </si>
  <si>
    <t>Demolição de Telha cerâmica</t>
  </si>
  <si>
    <t>Furo em concreto para diâmetros maiores que 40 mm e menores ou iguais a 75 mm</t>
  </si>
  <si>
    <t>Furo em concreto para diâmetros maiores que 75 mm</t>
  </si>
  <si>
    <t>Imunização de madeiramento para cobertura utilizando cupinicida incolor</t>
  </si>
  <si>
    <t>Limpeza de caixas de gordura, pluvial e de esgoto a vácuo/sucção</t>
  </si>
  <si>
    <t>Limpeza de fossa sanitária</t>
  </si>
  <si>
    <t>Limpeza de superfície com jato de alta pressão.</t>
  </si>
  <si>
    <t>Limpeza e desobstrução de calhas</t>
  </si>
  <si>
    <t>M</t>
  </si>
  <si>
    <t>Raspagem / calafetação tacos madeira</t>
  </si>
  <si>
    <t>Remoção de revestimento de piso vinílico, inclusive afastamento</t>
  </si>
  <si>
    <t>Remoção de telha tipo calha de fibrocimento, inclusive afastamento e empilhamento</t>
  </si>
  <si>
    <t>Remoção de equipamento de ar condicionado de janela</t>
  </si>
  <si>
    <t>Retirada de estrutura de madeira com tesouras para telhas cerâmicas ou de vidro</t>
  </si>
  <si>
    <t>PISOS</t>
  </si>
  <si>
    <t>Aplicação de verniz poliuretano fosco sobre piso de pedras decorativas, 3 demãos</t>
  </si>
  <si>
    <t>Fornecimento e aplicação de fita antiderrapante nos degraus de escada/rampa</t>
  </si>
  <si>
    <t>Junta de dilatação preenchida com mastique elástico</t>
  </si>
  <si>
    <t>Piso de borracha canelada, espessura 3,5mm, fixado com cola</t>
  </si>
  <si>
    <t>Piso podotátil de alerta/ direcional, 40 x 40 cm, vermelho/amarelo</t>
  </si>
  <si>
    <t>Raspação, calafetação e aplicação sinteco a 3 demãos em piso de madeira</t>
  </si>
  <si>
    <t>Rejuntamento cerâmico com cimento branco, para juntas de até 3 mm</t>
  </si>
  <si>
    <t>Rodapé em mármore branco assentado com argamassa, altura 7cm</t>
  </si>
  <si>
    <t>Rodapé em marmorite, altura 10cm</t>
  </si>
  <si>
    <t>Soleira em marmorite largura 15cm sobre argamassa traço 1:4 (cimento e areia)</t>
  </si>
  <si>
    <t>EXECUÇÃO E MANUTENÇÃO DE JARDINS *</t>
  </si>
  <si>
    <t>Capina manual de terreno</t>
  </si>
  <si>
    <t>Plantio de grama batatais em placas de 40 x 40 cm</t>
  </si>
  <si>
    <t>ESCORAMENTO</t>
  </si>
  <si>
    <t>LAJE PRÉ-FABRICADA comum</t>
  </si>
  <si>
    <t>VEDAÇÕES</t>
  </si>
  <si>
    <t>Retirada de divisórias em chapas de madeira, com montantes metálicos</t>
  </si>
  <si>
    <t>ESTRUTURAS</t>
  </si>
  <si>
    <t>IMPERMEABILIZAÇÃO</t>
  </si>
  <si>
    <t>Impermeabilização de coberturas com manta asfáltica aluminizada</t>
  </si>
  <si>
    <t>COBERTURA</t>
  </si>
  <si>
    <t>Calha de chapa galvanizada nº 24 desenvolvimento 33 cm</t>
  </si>
  <si>
    <t>Calha de chapa galvanizada nº. 24, desenvolvimento = 75 cm</t>
  </si>
  <si>
    <t>Chapéu de muro de concreto triangular  23 x 80</t>
  </si>
  <si>
    <t>Chapéu de muro de concreto triangular  28 x 80</t>
  </si>
  <si>
    <t>Cobertura com telha chapa aço zincado, ondulada, esp=0,5mm</t>
  </si>
  <si>
    <t>Cobertura em telha de fibrocimento tipo Kalhetão, canalete 90</t>
  </si>
  <si>
    <t>Cobertura em telha metálica galvanizada trapezoidal e = 0, 50 mm, simples</t>
  </si>
  <si>
    <t>Rufo de fibrocimento. para telha perfil ondulado e=6 ou 8 mm</t>
  </si>
  <si>
    <t>ESQUADRIAS</t>
  </si>
  <si>
    <t>Alizar 5X2em madeira de lei, E= *1* cm, L= *4,5* cm</t>
  </si>
  <si>
    <t>Batente/marco maçico em madeira de lei e guarnição para porta de madeira</t>
  </si>
  <si>
    <t>Chaves de portas, cadeados, portões e janelas.</t>
  </si>
  <si>
    <t>Corrimão duplo de aço inoxidável D=1 1/2" fixado em alvenaria</t>
  </si>
  <si>
    <t>Corrimão duplo em tubo galvanizado din 2440, d = 1 1/2" - fixado em alvenaria</t>
  </si>
  <si>
    <t>Ferragens/Fechadura para janelas</t>
  </si>
  <si>
    <t>Folha de porta madeira de lei prancheta para pintura 62 x 210 cm</t>
  </si>
  <si>
    <t>Folha de porta madeira de lei prancheta para pintura 72 x 210 cm</t>
  </si>
  <si>
    <t>Folha de porta madeira de lei prancheta para pintura 82 x 210 cm</t>
  </si>
  <si>
    <t>Fornecimento de cadeados nº 40</t>
  </si>
  <si>
    <t>Fornecimento de porta de aço de enrolar ondulada chapa 24 raiada larga</t>
  </si>
  <si>
    <t>Fornecimento e instalação de fechadura eletrônica de sobrepor, tipo HDL ou similar</t>
  </si>
  <si>
    <t>Maçaneta alvanca para janelas e portas, padrão médio.</t>
  </si>
  <si>
    <t>Manutenção em esquadrias: lixamentos, ferragens, soldas, pinturas e acabamento</t>
  </si>
  <si>
    <t>Manutenção em persianas alumínio, PVC ou tecido</t>
  </si>
  <si>
    <t>Manutenção em porta de aço de enrolar, inclusive molas</t>
  </si>
  <si>
    <t>Molas para portas aérea, para porta até 0,90m</t>
  </si>
  <si>
    <t>Perfis metálicos diversos</t>
  </si>
  <si>
    <t>kg</t>
  </si>
  <si>
    <t>Porta de PVC, largura 80cm, inclusive acessórios, colocação e acabamento</t>
  </si>
  <si>
    <t>Troca de segredo de fechaduras para portas</t>
  </si>
  <si>
    <t>Troca de segredo de fechaduras tipo tetrachave para portas</t>
  </si>
  <si>
    <t>Veda Porta de parafusar até 90cm (rodo porta)</t>
  </si>
  <si>
    <t>VIDROS E ESPELHOS</t>
  </si>
  <si>
    <t>Espelho cristal para sanitário, com parafusos de fixação e=4 mm</t>
  </si>
  <si>
    <t>Mola hidráulica de piso para porta de vidro temperado (Dorma ou similar)</t>
  </si>
  <si>
    <t>Suporte tucano para prateleira de madeira/vidro médio</t>
  </si>
  <si>
    <t>Vidro aramado, branco, espessura 7mm</t>
  </si>
  <si>
    <t>PINTURA</t>
  </si>
  <si>
    <t>Aplicação de fundo selador acrílico em tetos, uma demão</t>
  </si>
  <si>
    <t>Emassamento de parede externa com massa acrílica com duas demãos</t>
  </si>
  <si>
    <t>Emassamento de parede p/pintura óleo com massa a óleo, uma demão</t>
  </si>
  <si>
    <t>Pintura em epóxi de faixas de demarcação de piso  (Suvinil ou similar)</t>
  </si>
  <si>
    <t>Textura tipo Grafiato sobre parede, lixamento e fundo selador</t>
  </si>
  <si>
    <t>FORROS</t>
  </si>
  <si>
    <t>Forro em placa de gesso acartonadado - Fixação Estruturada - FGE</t>
  </si>
  <si>
    <t>REVESTIMENTOS</t>
  </si>
  <si>
    <t>INSTALAÇÕES HIDROSSANITÁRIAS</t>
  </si>
  <si>
    <t>Caixa sifonada de PVC com grelha branca, 150 x 150 x 50 mm</t>
  </si>
  <si>
    <t>Caixa sifonada de PVC com grelha branca, 150 x 185 x 75 mm</t>
  </si>
  <si>
    <t>Desentupimento de rede de esgoto</t>
  </si>
  <si>
    <t>Desentupimento de vaso sanitário</t>
  </si>
  <si>
    <t>Ducha higiênica sem registro para controle de fluxo de água 1/2"</t>
  </si>
  <si>
    <t>Exaustor P/ Banheiro C mínima de 80m3/hora</t>
  </si>
  <si>
    <t>Fornecimento e instalação de porta papel higiênico de metal cromado</t>
  </si>
  <si>
    <t>Fornecimento e instalação de porta papel toalha de plástico</t>
  </si>
  <si>
    <t>Fornecimento e instalação de porta sabonete líquido, com dispensal de 800ml</t>
  </si>
  <si>
    <t>Fornecimento e instalação de porta toalha em aço inox</t>
  </si>
  <si>
    <t>Fornecimento e instalação de válvula metal para lavatório, tanque ou pia</t>
  </si>
  <si>
    <t>Kit Completo para caixa acoplada com Duplo Acionamento</t>
  </si>
  <si>
    <t>Kit para reparo de caixa acoplada</t>
  </si>
  <si>
    <t>Lavatório médio louça branca com coluna, inclusive válvula e sifão cromados</t>
  </si>
  <si>
    <t>Lavatório médio louça branca, coluna suspensa,  inclusive válvula e sifão cromados</t>
  </si>
  <si>
    <t>Ligação flexível para bidê, lavatório, mictório 1/2, cromada</t>
  </si>
  <si>
    <t>Mictório individual de aço inox  55X34X45</t>
  </si>
  <si>
    <t>Peças para regulagem em válvula de descarga 1 1/4" ou 1 1/2".</t>
  </si>
  <si>
    <t>Ponto de água fria com tubo de PVC e conexões, Ø 25 mm</t>
  </si>
  <si>
    <t>Ponto de esgoto primário, com tubo de PVC branco e conexões, Ø 100 mm</t>
  </si>
  <si>
    <t>Ralo de PVC rígido seco , 100 x 100mm</t>
  </si>
  <si>
    <t>Ralo de PVC rígido sifonado, 100 x100 mm</t>
  </si>
  <si>
    <t>Registro de pressão com canopla Ø 15 mm (1/2"),  cromado</t>
  </si>
  <si>
    <t>Reparo para torneiras de mesa automática cromada 1ª qualidade</t>
  </si>
  <si>
    <t>Tanque de louça, 30 litros, com coluna, com válvula e sifão cromados</t>
  </si>
  <si>
    <t>Torneira chave bóia automática para reservatório</t>
  </si>
  <si>
    <t>Torneira de bóia Ø 20 mm (3/4")</t>
  </si>
  <si>
    <t>Tubo de ligação para bacia sanitária 1 1/2' 20cm, cromado</t>
  </si>
  <si>
    <t>Tubo de PVC soldável, com conexões Ø 32 mm  e conexões</t>
  </si>
  <si>
    <t>Tubo de PVC soldável, com conexões Ø 40 mm  e conexões</t>
  </si>
  <si>
    <t>Tubo de PVC soldável, com conexões Ø 75 mm  e conexões</t>
  </si>
  <si>
    <t>Bebedouros:</t>
  </si>
  <si>
    <t>Fornecimento e troca de elemento filtrante</t>
  </si>
  <si>
    <t>Fornecimento e troca de torneira de copo ou de jato</t>
  </si>
  <si>
    <t>INSTALAÇÕES ELÉTRICAS, DE LÓGICA E TELEFONIA</t>
  </si>
  <si>
    <t>Adaptador de tomada</t>
  </si>
  <si>
    <t>Chave de bóia unipolar ou bipolar para reservatório</t>
  </si>
  <si>
    <t>Disjuntor bipolar termomagnético até 50 A em quadro de distribuição</t>
  </si>
  <si>
    <t>Disjuntor monopolar termomagnético até 50A em quadro de distribuição</t>
  </si>
  <si>
    <t>Dispositivo de proteção contra surtos - DPS 30 KA</t>
  </si>
  <si>
    <t>Dispositivo de proteção contra surtos - DPS 45 KA</t>
  </si>
  <si>
    <t>Fornecimento e Instalação de Patch Cord - até 3m - 5E.</t>
  </si>
  <si>
    <t>Instalação de Conectores RJ45 - Fêmea - 5E</t>
  </si>
  <si>
    <t>Instalação de Conectores RJ45 - macho - cat 5E</t>
  </si>
  <si>
    <t>Instalação de quadro elétrico para 12 módulos com barramento 100A e chave</t>
  </si>
  <si>
    <t>Instalação de quadro elétrico para 24 módulos com barramento 100A e chave</t>
  </si>
  <si>
    <t>Lâmpada Eletrônica de 15 a 25W</t>
  </si>
  <si>
    <t>Lâmpada Eletrônica 45W</t>
  </si>
  <si>
    <t>Lâmpada Eletrônica 65W</t>
  </si>
  <si>
    <t>Lâmpada Eletrônica 85W</t>
  </si>
  <si>
    <t>Lâmpada fluorescente 16 W.</t>
  </si>
  <si>
    <t>Lâmpada fluorescente 20 W.</t>
  </si>
  <si>
    <t>Lâmpada fluorescente 32 W.</t>
  </si>
  <si>
    <t>Lâmpada fluorescente 40 W.</t>
  </si>
  <si>
    <t>Lâmpada HO</t>
  </si>
  <si>
    <t>Lâmpada LED A60 E27 até 10 watts</t>
  </si>
  <si>
    <t>Lâmpada LED A60/A65 E27 até 15 watts</t>
  </si>
  <si>
    <t>Lâmpada Led Par20 6W Bivolt 25ºE27</t>
  </si>
  <si>
    <t>Lâmpada LED PAR20 7W E27 36º/40º</t>
  </si>
  <si>
    <t>Luminária de embutir 4X14W - padrão T5</t>
  </si>
  <si>
    <t>Manutenção de cancela articulada 3m, com motor elétrico monofásico</t>
  </si>
  <si>
    <t>Manutenção de portão automático, marca PECCININ 1/3 CV - 220V</t>
  </si>
  <si>
    <t>Manutenção de quadro de comando para bomba de pressão e recalque, até 5cv</t>
  </si>
  <si>
    <t>Identificação, teste e certificação pontos rede logica ou equivalente</t>
  </si>
  <si>
    <t>PONTO de telefone com eletroduto de aço galvanizado  -  tubulação Ø 3/4"</t>
  </si>
  <si>
    <t>Receptáculo de porcelana E40</t>
  </si>
  <si>
    <t>Reparo em cerca elétrica</t>
  </si>
  <si>
    <t>Soquete de pressão</t>
  </si>
  <si>
    <t>Substituição de sensor de presença</t>
  </si>
  <si>
    <t>Substituição de sensor de presença com célula fotoelétrica</t>
  </si>
  <si>
    <t>Fornecimento e instalação de bombas centrífigas de pressão e recalque</t>
  </si>
  <si>
    <t>INSTALAÇÕES DE COMBATE A INCÊNDIO</t>
  </si>
  <si>
    <t>Manutenção em extintores de água pressurizada</t>
  </si>
  <si>
    <t>Manutenção em extintores de CO2</t>
  </si>
  <si>
    <t>Manutenção em extintores de pó ABC</t>
  </si>
  <si>
    <t>Sirene para alarme de bomba em funcionamento</t>
  </si>
  <si>
    <t>Suporte e instalação para extintor de piso e parede</t>
  </si>
  <si>
    <t>MATERIAIS</t>
  </si>
  <si>
    <t>Brita 0 a 2</t>
  </si>
  <si>
    <t>Caminhão pipa para fornecimento de água potável (10.000litros)</t>
  </si>
  <si>
    <t>Fita dupla face 3M ou equivalente, 9,5mm X 20m</t>
  </si>
  <si>
    <t>Metalons diversos (20mm, 50mmx30mm)</t>
  </si>
  <si>
    <t>Projetos Executivos e As Built</t>
  </si>
  <si>
    <t>Consultoria Técnica/Laudos</t>
  </si>
  <si>
    <t>Projeto Executivo de prevenção e combate à incêndio com ART</t>
  </si>
  <si>
    <t>PR A1</t>
  </si>
  <si>
    <t>Projeto Executivo de Drenagem Pluvial com ART</t>
  </si>
  <si>
    <t>Projeto Executivo de Estrutura de Concreto com ART</t>
  </si>
  <si>
    <t>Projeto Executivo de Estrutura Metálica com ART</t>
  </si>
  <si>
    <t>Projeto Executivo de Ar Condicionado/Ventilação/Climatização com ART</t>
  </si>
  <si>
    <t>Projeto Executivo de Instalações Hidrossanitárias com ART</t>
  </si>
  <si>
    <t>Projeto Executivo de Instalações Elétricas com ART</t>
  </si>
  <si>
    <t>Projeto Executivo de Cabeamento Estruturado com ART</t>
  </si>
  <si>
    <t>Limpeza</t>
  </si>
  <si>
    <t>1.2</t>
  </si>
  <si>
    <t>2.1</t>
  </si>
  <si>
    <t>2.2</t>
  </si>
  <si>
    <t>2.4</t>
  </si>
  <si>
    <t>2.6</t>
  </si>
  <si>
    <t>3.1</t>
  </si>
  <si>
    <t>4.1</t>
  </si>
  <si>
    <t>4.2</t>
  </si>
  <si>
    <t>4.3</t>
  </si>
  <si>
    <t>4.4</t>
  </si>
  <si>
    <t>4.5</t>
  </si>
  <si>
    <t>4.7</t>
  </si>
  <si>
    <t>4.12</t>
  </si>
  <si>
    <t>4.13</t>
  </si>
  <si>
    <t>4.15</t>
  </si>
  <si>
    <t>4.16</t>
  </si>
  <si>
    <t>4.17</t>
  </si>
  <si>
    <t>4.18</t>
  </si>
  <si>
    <t>4.19</t>
  </si>
  <si>
    <t>4.21</t>
  </si>
  <si>
    <t>4.22</t>
  </si>
  <si>
    <t>4.23</t>
  </si>
  <si>
    <t>4.25</t>
  </si>
  <si>
    <t>4.27</t>
  </si>
  <si>
    <t>4.28</t>
  </si>
  <si>
    <t>5.1</t>
  </si>
  <si>
    <t>5.4</t>
  </si>
  <si>
    <t>5.6</t>
  </si>
  <si>
    <t>5.9</t>
  </si>
  <si>
    <t>5.19</t>
  </si>
  <si>
    <t>5.22</t>
  </si>
  <si>
    <t>5.23</t>
  </si>
  <si>
    <t>5.24</t>
  </si>
  <si>
    <t>5.31</t>
  </si>
  <si>
    <t>5.37</t>
  </si>
  <si>
    <t>6.1</t>
  </si>
  <si>
    <t>6.2</t>
  </si>
  <si>
    <t>11.2</t>
  </si>
  <si>
    <t>12.1</t>
  </si>
  <si>
    <t>12.2</t>
  </si>
  <si>
    <t>12.3</t>
  </si>
  <si>
    <t>12.4</t>
  </si>
  <si>
    <t>12.6</t>
  </si>
  <si>
    <t>12.8</t>
  </si>
  <si>
    <t>12.9</t>
  </si>
  <si>
    <t>12.15</t>
  </si>
  <si>
    <t>13.1</t>
  </si>
  <si>
    <t>13.2</t>
  </si>
  <si>
    <t>13.3</t>
  </si>
  <si>
    <t>13.5</t>
  </si>
  <si>
    <t>13.6</t>
  </si>
  <si>
    <t>13.8</t>
  </si>
  <si>
    <t>13.16</t>
  </si>
  <si>
    <t>13.17</t>
  </si>
  <si>
    <t>13.18</t>
  </si>
  <si>
    <t>13.19</t>
  </si>
  <si>
    <t>13.21</t>
  </si>
  <si>
    <t>13.35</t>
  </si>
  <si>
    <t>13.36</t>
  </si>
  <si>
    <t>13.37</t>
  </si>
  <si>
    <t>13.38</t>
  </si>
  <si>
    <t>13.39</t>
  </si>
  <si>
    <t>13.42</t>
  </si>
  <si>
    <t>13.44</t>
  </si>
  <si>
    <t>13.45</t>
  </si>
  <si>
    <t>13.46</t>
  </si>
  <si>
    <t>13.47</t>
  </si>
  <si>
    <t>13.48</t>
  </si>
  <si>
    <t>14.1</t>
  </si>
  <si>
    <t>14.2</t>
  </si>
  <si>
    <t>14.4</t>
  </si>
  <si>
    <t>14.5</t>
  </si>
  <si>
    <t>14.6</t>
  </si>
  <si>
    <t>15.1</t>
  </si>
  <si>
    <t>15.2</t>
  </si>
  <si>
    <t>15.3</t>
  </si>
  <si>
    <t>15.4</t>
  </si>
  <si>
    <t>15.5</t>
  </si>
  <si>
    <t>15.7</t>
  </si>
  <si>
    <t>15.8</t>
  </si>
  <si>
    <t>15.15</t>
  </si>
  <si>
    <t>18.8</t>
  </si>
  <si>
    <t>18.9</t>
  </si>
  <si>
    <t>18.12</t>
  </si>
  <si>
    <t>18.13</t>
  </si>
  <si>
    <t>18.14</t>
  </si>
  <si>
    <t>18.15</t>
  </si>
  <si>
    <t>18.16</t>
  </si>
  <si>
    <t>18.22</t>
  </si>
  <si>
    <t>18.23</t>
  </si>
  <si>
    <t>18.24</t>
  </si>
  <si>
    <t>18.25</t>
  </si>
  <si>
    <t>18.26</t>
  </si>
  <si>
    <t>18.27</t>
  </si>
  <si>
    <t>18.28</t>
  </si>
  <si>
    <t>18.29</t>
  </si>
  <si>
    <t>18.31</t>
  </si>
  <si>
    <t>18.32</t>
  </si>
  <si>
    <t>18.33</t>
  </si>
  <si>
    <t>18.35</t>
  </si>
  <si>
    <t>18.36</t>
  </si>
  <si>
    <t>18.37</t>
  </si>
  <si>
    <t>18.38</t>
  </si>
  <si>
    <t>18.41</t>
  </si>
  <si>
    <t>18.44</t>
  </si>
  <si>
    <t>18.45</t>
  </si>
  <si>
    <t>18.48</t>
  </si>
  <si>
    <t>18.49</t>
  </si>
  <si>
    <t>18.51</t>
  </si>
  <si>
    <t>18.52</t>
  </si>
  <si>
    <t>18.53</t>
  </si>
  <si>
    <t>18.54</t>
  </si>
  <si>
    <t>18.55</t>
  </si>
  <si>
    <t>18.56</t>
  </si>
  <si>
    <t>18.57</t>
  </si>
  <si>
    <t>18.58</t>
  </si>
  <si>
    <t>18.59</t>
  </si>
  <si>
    <t>18.61</t>
  </si>
  <si>
    <t>18.62</t>
  </si>
  <si>
    <t>18.63</t>
  </si>
  <si>
    <t>18.64</t>
  </si>
  <si>
    <t>18.65</t>
  </si>
  <si>
    <t>18.66</t>
  </si>
  <si>
    <t>18.67</t>
  </si>
  <si>
    <t>18.68</t>
  </si>
  <si>
    <t>19.1</t>
  </si>
  <si>
    <t>19.2</t>
  </si>
  <si>
    <t>19.3</t>
  </si>
  <si>
    <t>20.1</t>
  </si>
  <si>
    <t>20.5</t>
  </si>
  <si>
    <t>20.6</t>
  </si>
  <si>
    <t>20.7</t>
  </si>
  <si>
    <t>20.9</t>
  </si>
  <si>
    <t>20.17</t>
  </si>
  <si>
    <t>20.18</t>
  </si>
  <si>
    <t>20.19</t>
  </si>
  <si>
    <t>20.21</t>
  </si>
  <si>
    <t>20.22</t>
  </si>
  <si>
    <t>20.23</t>
  </si>
  <si>
    <t>20.24</t>
  </si>
  <si>
    <t>20.25</t>
  </si>
  <si>
    <t>20.26</t>
  </si>
  <si>
    <t>20.27</t>
  </si>
  <si>
    <t>20.28</t>
  </si>
  <si>
    <t>20.29</t>
  </si>
  <si>
    <t>20.31</t>
  </si>
  <si>
    <t>20.32</t>
  </si>
  <si>
    <t>20.33</t>
  </si>
  <si>
    <t>20.34</t>
  </si>
  <si>
    <t>20.35</t>
  </si>
  <si>
    <t>20.36</t>
  </si>
  <si>
    <t>20.37</t>
  </si>
  <si>
    <t>20.38</t>
  </si>
  <si>
    <t>20.39</t>
  </si>
  <si>
    <t>20.41</t>
  </si>
  <si>
    <t>20.42</t>
  </si>
  <si>
    <t>20.43</t>
  </si>
  <si>
    <t>20.44</t>
  </si>
  <si>
    <t>20.46</t>
  </si>
  <si>
    <t>20.51</t>
  </si>
  <si>
    <t>20.52</t>
  </si>
  <si>
    <t>20.53</t>
  </si>
  <si>
    <t>20.54</t>
  </si>
  <si>
    <t>20.57</t>
  </si>
  <si>
    <t>20.65</t>
  </si>
  <si>
    <t>20.66</t>
  </si>
  <si>
    <t>20.67</t>
  </si>
  <si>
    <t>20.68</t>
  </si>
  <si>
    <t>20.69</t>
  </si>
  <si>
    <t>20.71</t>
  </si>
  <si>
    <t>20.72</t>
  </si>
  <si>
    <t>20.73</t>
  </si>
  <si>
    <t>20.82</t>
  </si>
  <si>
    <t>21.1</t>
  </si>
  <si>
    <t>21.2</t>
  </si>
  <si>
    <t>21.3</t>
  </si>
  <si>
    <t>21.6</t>
  </si>
  <si>
    <t>21.9</t>
  </si>
  <si>
    <t>22.1</t>
  </si>
  <si>
    <t>22.2</t>
  </si>
  <si>
    <t>22.3</t>
  </si>
  <si>
    <t>22.4</t>
  </si>
  <si>
    <t>22.5</t>
  </si>
  <si>
    <t>22.6</t>
  </si>
  <si>
    <t>22.7</t>
  </si>
  <si>
    <t>22.8</t>
  </si>
  <si>
    <t>22.9</t>
  </si>
  <si>
    <t>22.11</t>
  </si>
  <si>
    <t>22.12</t>
  </si>
  <si>
    <t>23.1</t>
  </si>
  <si>
    <t>23.2</t>
  </si>
  <si>
    <t>23.3</t>
  </si>
  <si>
    <t>23.4</t>
  </si>
  <si>
    <t>23.5</t>
  </si>
  <si>
    <t>23.6</t>
  </si>
  <si>
    <t>23.7</t>
  </si>
  <si>
    <t>23.8</t>
  </si>
  <si>
    <t>23.9</t>
  </si>
  <si>
    <t>Mão de Obra</t>
  </si>
  <si>
    <t>Tot Material</t>
  </si>
  <si>
    <t>Tot Mao de Obra</t>
  </si>
  <si>
    <t>ITEM</t>
  </si>
  <si>
    <t>DESCRIÇÃO</t>
  </si>
  <si>
    <t>Unid.</t>
  </si>
  <si>
    <t>Quant</t>
  </si>
  <si>
    <t>Material</t>
  </si>
  <si>
    <t>22.10</t>
  </si>
  <si>
    <t>21.10</t>
  </si>
  <si>
    <t>20.60</t>
  </si>
  <si>
    <t>20.40</t>
  </si>
  <si>
    <t>20.30</t>
  </si>
  <si>
    <t>20.20</t>
  </si>
  <si>
    <t>20.10</t>
  </si>
  <si>
    <t>18.60</t>
  </si>
  <si>
    <t>18.50</t>
  </si>
  <si>
    <t>18.40</t>
  </si>
  <si>
    <t>18.30</t>
  </si>
  <si>
    <t>18.10</t>
  </si>
  <si>
    <t>13.40</t>
  </si>
  <si>
    <t>13.20</t>
  </si>
  <si>
    <t>5.30</t>
  </si>
  <si>
    <t>Revestimento cerâmico para paredes internas com placas tipo esmaltada extra de dimensões 33x45 cm aplicadas  na altura inteira das paredes, inclusive rejuntamento</t>
  </si>
  <si>
    <t>Assento sanitário em polipropileno rígido, com superfície perfeitamente lisa e acabamento brilhante, com no mínimo 06 apoios sobre o vaso.</t>
  </si>
  <si>
    <t>MÃO DE OBRA</t>
  </si>
  <si>
    <t>Placa fotoluminescente "A2" - Triângulo 300mm (risco incêndio)</t>
  </si>
  <si>
    <t xml:space="preserve">Placa fotoluminescente "E5" - 300x300mm </t>
  </si>
  <si>
    <t xml:space="preserve">Placa fotoluminescente "E8" - 300x300mm </t>
  </si>
  <si>
    <t>Placa fotoluminescente "P2" - D= 300mm (proibido produzir chama)</t>
  </si>
  <si>
    <t>Placa fotoluminescente "S1" ou "S2" - 380x190 (saída - direita)</t>
  </si>
  <si>
    <t>Placa fotoluminescente "S1" ou "S2" - 380x190 (saída - esquerda)</t>
  </si>
  <si>
    <t>Placa fotoluminescente "S10" - 380x190mm - 380x190 (saída escada sobe)</t>
  </si>
  <si>
    <t>Placa fotoluminescente "S12" - 380x190mm - 380x190 (saída)</t>
  </si>
  <si>
    <t>Placa fotoluminescente "S9" - 380x190mm - 380x190 (saída escada desce)</t>
  </si>
  <si>
    <t>Remoção de portas, de forma manual, sem reaproveitamento</t>
  </si>
  <si>
    <t>Tubo de PVC para rede coletora de esgoto de parede maciça, D=150mm, junta elástica, instalado em local com nível baixo de interferências - fornecimento e instalação</t>
  </si>
  <si>
    <t>1.1</t>
  </si>
  <si>
    <t>1.3</t>
  </si>
  <si>
    <t>4.6</t>
  </si>
  <si>
    <t>4.8</t>
  </si>
  <si>
    <t>UNID.</t>
  </si>
  <si>
    <t>5.13</t>
  </si>
  <si>
    <t>5.5</t>
  </si>
  <si>
    <t>Piso em concreto estrutural 20 MPA, espessura 8cm,  feito em obra, com armação em tela soldada</t>
  </si>
  <si>
    <t>5.17</t>
  </si>
  <si>
    <t>5.33</t>
  </si>
  <si>
    <t xml:space="preserve">Tapume compensado 14mm fixação enterrada </t>
  </si>
  <si>
    <t>12.10</t>
  </si>
  <si>
    <t>Faixa de sinalização para porta de vidro (largura de 10cm)</t>
  </si>
  <si>
    <t>13.15</t>
  </si>
  <si>
    <t>13.30</t>
  </si>
  <si>
    <t>13.29</t>
  </si>
  <si>
    <t>13.28</t>
  </si>
  <si>
    <t>Fornecimento de balancim elétrico montado, plataforma de 3m completo</t>
  </si>
  <si>
    <t>Forro Acústico de fibra mineral removível, modulação 625 x 1250 mm, BORDA RETA, apoiados em perfis metálicos tipo "T" suspensos por perfis rígidos, e=15 mm</t>
  </si>
  <si>
    <t>Forro Acústico de fibra mineral removível, modulação 625 x 625 mm, BORDA RETA, apoiados em perfis metálicos tipo "T" suspensos por perfis rígidos, e=15 mm</t>
  </si>
  <si>
    <t>Forro Acústico de fibra mineral removível, modulação 625 x 625 mm, BORDA REBAIXADA, apoiados em perfis metálicos tipo "T" suspensos por perfis rígidos, e=15 mm</t>
  </si>
  <si>
    <t>Tubo de PVC branco roscável Ø 1/2" ou Ø 3/4" e conexões</t>
  </si>
  <si>
    <t>20.47</t>
  </si>
  <si>
    <t>20.48</t>
  </si>
  <si>
    <t>20.58</t>
  </si>
  <si>
    <t>PONTO de interruptor simples com eletroduto de aço galvanizado, Ø 3/4", caixa e espelho</t>
  </si>
  <si>
    <t>20.55</t>
  </si>
  <si>
    <t>21.5</t>
  </si>
  <si>
    <t>Areia lavada fina</t>
  </si>
  <si>
    <t>CUSTOS UNITÁRIOS (R$)</t>
  </si>
  <si>
    <t>CUSTO TOTAL (R$)</t>
  </si>
  <si>
    <t xml:space="preserve">ART - Responsabilidade Técnica </t>
  </si>
  <si>
    <t xml:space="preserve">DESPESAS ADMINISTRATIVAS </t>
  </si>
  <si>
    <t>Engenheiro Civil ou Engenheiro Eletricista</t>
  </si>
  <si>
    <t>Técnico em Edificações</t>
  </si>
  <si>
    <t>4.9</t>
  </si>
  <si>
    <t>4.10</t>
  </si>
  <si>
    <t>4.11</t>
  </si>
  <si>
    <t>4.14</t>
  </si>
  <si>
    <t>4.20</t>
  </si>
  <si>
    <t>4.24</t>
  </si>
  <si>
    <t>4.26</t>
  </si>
  <si>
    <t>4.29</t>
  </si>
  <si>
    <t>4.30</t>
  </si>
  <si>
    <t>4.31</t>
  </si>
  <si>
    <t>Revestimento cerâmico para paredes internas com placas tipo esmaltada extra de dimensões 20x20 cm aplicadas em ambientes de área maior que 5 m² na altura inteira das paredes</t>
  </si>
  <si>
    <t>5.2</t>
  </si>
  <si>
    <t>5.3</t>
  </si>
  <si>
    <t>5.7</t>
  </si>
  <si>
    <t>5.8</t>
  </si>
  <si>
    <t>5.10</t>
  </si>
  <si>
    <t>5.11</t>
  </si>
  <si>
    <t>5.12</t>
  </si>
  <si>
    <t>5.14</t>
  </si>
  <si>
    <t>5.15</t>
  </si>
  <si>
    <t>5.16</t>
  </si>
  <si>
    <t>5.18</t>
  </si>
  <si>
    <t>5.20</t>
  </si>
  <si>
    <t>5.21</t>
  </si>
  <si>
    <t>5.25</t>
  </si>
  <si>
    <t>5.26</t>
  </si>
  <si>
    <t>5.27</t>
  </si>
  <si>
    <t>5.28</t>
  </si>
  <si>
    <t>5.29</t>
  </si>
  <si>
    <t>5.32</t>
  </si>
  <si>
    <t>5.34</t>
  </si>
  <si>
    <t>5.35</t>
  </si>
  <si>
    <t>5.36</t>
  </si>
  <si>
    <t>5.38</t>
  </si>
  <si>
    <t>Fornecimento, fabricação, transporte e montagem de estrutura metálica para telhado sobre laje para telhas metálicas,  e fibrocimento, inclusive primer</t>
  </si>
  <si>
    <t>Cumeeira para telha cerâmica emboçada com argamassa traço 1:2:9 (cimento, cal e areia) para telhados com até 2 águas, incluso transporte vertical</t>
  </si>
  <si>
    <t>12.5</t>
  </si>
  <si>
    <t>12.7</t>
  </si>
  <si>
    <t>12.11</t>
  </si>
  <si>
    <t>12.12</t>
  </si>
  <si>
    <t>12.13</t>
  </si>
  <si>
    <t>12.14</t>
  </si>
  <si>
    <t>12.16</t>
  </si>
  <si>
    <t>12.17</t>
  </si>
  <si>
    <t>13.4</t>
  </si>
  <si>
    <t>13.7</t>
  </si>
  <si>
    <t>13.9</t>
  </si>
  <si>
    <t>13.10</t>
  </si>
  <si>
    <t>13.11</t>
  </si>
  <si>
    <t>13.12</t>
  </si>
  <si>
    <t>13.13</t>
  </si>
  <si>
    <t>13.14</t>
  </si>
  <si>
    <t>13.23</t>
  </si>
  <si>
    <t>13.24</t>
  </si>
  <si>
    <t>13.25</t>
  </si>
  <si>
    <t>13.26</t>
  </si>
  <si>
    <t>13.27</t>
  </si>
  <si>
    <t>13.31</t>
  </si>
  <si>
    <t>13.32</t>
  </si>
  <si>
    <t>13.33</t>
  </si>
  <si>
    <t>13.34</t>
  </si>
  <si>
    <t>13.41</t>
  </si>
  <si>
    <t>14.3</t>
  </si>
  <si>
    <t>14.7</t>
  </si>
  <si>
    <t>14.8</t>
  </si>
  <si>
    <t>14.9</t>
  </si>
  <si>
    <t>14.10</t>
  </si>
  <si>
    <t>14.11</t>
  </si>
  <si>
    <t>Instalação de vidro liso incolor, e = 6 mm, em esquadria de alumínio ou PVC, fixado com baguete.</t>
  </si>
  <si>
    <t>15.6</t>
  </si>
  <si>
    <t>15.9</t>
  </si>
  <si>
    <t>15.10</t>
  </si>
  <si>
    <t>15.11</t>
  </si>
  <si>
    <t>15.12</t>
  </si>
  <si>
    <t>15.13</t>
  </si>
  <si>
    <t>15.14</t>
  </si>
  <si>
    <t>15.16</t>
  </si>
  <si>
    <t>15.17</t>
  </si>
  <si>
    <t>Recomposição/instalação de forro de gesso em placas/ forro de gesso em placas 60x60cm liso</t>
  </si>
  <si>
    <t>Emboço em paredes e teto, e = 3cm, traço 1:4, preparo manual/Emboço em paredes e teto, e = 2cm, em argamassa traço 1:2:8, preparo manual</t>
  </si>
  <si>
    <t>Laminado melamínico texturizado espec. 1,3mm, fixado com cola de contato</t>
  </si>
  <si>
    <t>Reboco para parede interna ou externa, com argamassa pré-fabricada, e=5 mm/e=20mm</t>
  </si>
  <si>
    <t>Revestimento com porcelanato30x60/60x60 cm, assentado com argamassa colante, inclusive rejuntamento</t>
  </si>
  <si>
    <t>Barra de apoio para portadores de necessidades especiais, aço inox,  3/4" a 1 1/2", largura 80 a 100cm, para lavatório, parede ou vaso sanitário</t>
  </si>
  <si>
    <t>Barra de apoio para portadores de necessidades especiais, aço inox, 3/4" a 1 1/2", largura 40 cm, para porta</t>
  </si>
  <si>
    <t xml:space="preserve">Caixa de descarga plástica, embutir, completa, com espelho cromado e tubo bengala PVCpara ligação em caixa descarga de embutir– fornecimento e instalação/Caixa de descarga plática externa 12 LTS instalada com acessórios </t>
  </si>
  <si>
    <t>Ducha higiênica com registro para controle de fluxo de água 1/2", inclusive fornecimento e instalação</t>
  </si>
  <si>
    <t>Fornecimento e instalação de cuba em aço inox, nº 2, para pia de bancada, com válvula e sifão cromados(56cmx34cm)</t>
  </si>
  <si>
    <t>Grelha em ferro fundido para canaleta, 30x30cm</t>
  </si>
  <si>
    <t>Sifão de metal para pia, tipo copo com acabamento cromado,  diâmetro (1.1/2"X1.1/2"OU2"), inclusive fornecimento</t>
  </si>
  <si>
    <t>Tanque de mármore sintético, bojo duplo, 37 litros, inclusive acessórios de fixação, vávula de escoamento de metal com acabamento cromado, sifão de metal tipo copo com acabamento cromado, fornecimento e instalação.</t>
  </si>
  <si>
    <t>Tanque de mármore sintético, único bojo, com coluna, 22 litros, inclusive fornecimento e instalação</t>
  </si>
  <si>
    <t>18.2</t>
  </si>
  <si>
    <t>18.3</t>
  </si>
  <si>
    <t>18.4</t>
  </si>
  <si>
    <t>18.5</t>
  </si>
  <si>
    <t>18.6</t>
  </si>
  <si>
    <t>18.7</t>
  </si>
  <si>
    <t>18.11</t>
  </si>
  <si>
    <t>18.17</t>
  </si>
  <si>
    <t>18.18</t>
  </si>
  <si>
    <t>18.19</t>
  </si>
  <si>
    <t>18.20</t>
  </si>
  <si>
    <t>18.21</t>
  </si>
  <si>
    <t>18.34</t>
  </si>
  <si>
    <t>18.39</t>
  </si>
  <si>
    <t>18.42</t>
  </si>
  <si>
    <t>18.43</t>
  </si>
  <si>
    <t>18.46</t>
  </si>
  <si>
    <t>18.47</t>
  </si>
  <si>
    <t>Lâmpada Led T5 tubular 600mm até 9/10watts, fornecimento e instalação</t>
  </si>
  <si>
    <t>Lâmpada Led T8 tubular 1200mm de 10 a 18/20W,  fornecimento e instalação</t>
  </si>
  <si>
    <t>Lâmpada mista 250W, fornecimento e instalação</t>
  </si>
  <si>
    <t>Lâmpada vapor de mercúrio 250 watts, fornecimento e instalação</t>
  </si>
  <si>
    <t>Lâmpada vapor de mercúrio 400 watts, fornecimento e instalação</t>
  </si>
  <si>
    <t>Reator para Lâmpada a Vapor Mercúrio 250W, fornecimento e instalação</t>
  </si>
  <si>
    <t>Reator para Lâmpada a Vapor Mercúrio 400W, fornecimento e instalação</t>
  </si>
  <si>
    <t>20.2</t>
  </si>
  <si>
    <t>20.3</t>
  </si>
  <si>
    <t>20.4</t>
  </si>
  <si>
    <t>20.8</t>
  </si>
  <si>
    <t>20.11</t>
  </si>
  <si>
    <t>20.12</t>
  </si>
  <si>
    <t>20.13</t>
  </si>
  <si>
    <t>20.14</t>
  </si>
  <si>
    <t>20.15</t>
  </si>
  <si>
    <t>20.16</t>
  </si>
  <si>
    <t>20.45</t>
  </si>
  <si>
    <t>20.49</t>
  </si>
  <si>
    <t>20.50</t>
  </si>
  <si>
    <t>20.56</t>
  </si>
  <si>
    <t>20.59</t>
  </si>
  <si>
    <t>20.61</t>
  </si>
  <si>
    <t>20.62</t>
  </si>
  <si>
    <t>20.63</t>
  </si>
  <si>
    <t>20.64</t>
  </si>
  <si>
    <t>20.70</t>
  </si>
  <si>
    <t>20.74</t>
  </si>
  <si>
    <t>20.75</t>
  </si>
  <si>
    <t>20.76</t>
  </si>
  <si>
    <t>20.77</t>
  </si>
  <si>
    <t>20.78</t>
  </si>
  <si>
    <t>20.79</t>
  </si>
  <si>
    <t>20.80</t>
  </si>
  <si>
    <t>20.81</t>
  </si>
  <si>
    <t>20.83</t>
  </si>
  <si>
    <t>20.84</t>
  </si>
  <si>
    <t>20.85</t>
  </si>
  <si>
    <t>21.4</t>
  </si>
  <si>
    <t>21.7</t>
  </si>
  <si>
    <t>21.8</t>
  </si>
  <si>
    <t>21.11</t>
  </si>
  <si>
    <t>21.12</t>
  </si>
  <si>
    <t>21.13</t>
  </si>
  <si>
    <t>21.14</t>
  </si>
  <si>
    <t>21.15</t>
  </si>
  <si>
    <t>21.16</t>
  </si>
  <si>
    <t>21.17</t>
  </si>
  <si>
    <t>21.18</t>
  </si>
  <si>
    <t>21.19</t>
  </si>
  <si>
    <t>3.2</t>
  </si>
  <si>
    <t>5.39</t>
  </si>
  <si>
    <t>Caixa de gordura pré fabricada simples  D=400mm X 635mm. Vol. 120L</t>
  </si>
  <si>
    <t>Entrada de energia elétrica aérea bifásico até 140A/50A  com tubo galvanizado, inclusive cabeamento, caixa de proteção para medidor e aterramento, conforme padrão exigido pela concessíonaria local</t>
  </si>
  <si>
    <t>Recomposição de placa de fibra mineral de 625 X 625 mm, e = 15 mm,</t>
  </si>
  <si>
    <t>Andaime metálico de encaixe para trabalho em fachada de edifícios - locação/montagem e desmontagem</t>
  </si>
  <si>
    <t>Laje pré-moldada unidirecional, biapoiada, PARA FORRO, enchimento em cerâmica, vigota convencional, altura total da laje (enchimento+capa) = (8+3), incluisive escoramento</t>
  </si>
  <si>
    <t>Laje pré-moldada unidirecional, biapoiada, PARA PISO, enchimento em cerâmica, vigota convencional, altura total da laje (enchimento+capa) = (8+4), incluisive escoramento</t>
  </si>
  <si>
    <t>CHAPA DE PROTEÇÃO de alumímio para porta ISPNE</t>
  </si>
  <si>
    <t>Trinco para janelas e portas</t>
  </si>
  <si>
    <t>Lâmpada dicróica 6W  base GU10</t>
  </si>
  <si>
    <t>Luminária plafon LED 48W 60x60, de embutir</t>
  </si>
  <si>
    <t>Luminária plafon LED 18W 22x22, de embutir</t>
  </si>
  <si>
    <t>Sifão flexível PVC 1x1.1/2</t>
  </si>
  <si>
    <t>Aplicação de película de controle solar / refletiva / leitosa ou jateada na cor branca</t>
  </si>
  <si>
    <t>Tela de viveiro (passarinheira), instalada</t>
  </si>
  <si>
    <t xml:space="preserve">Vedação de esquadrias metálicas com selante elástico, tipo PU ou similar </t>
  </si>
  <si>
    <t>Recolocação de divisórias naval, tipo eucatex ou similar, considerando reaproveitamento dos painéis</t>
  </si>
  <si>
    <t>Manutenção de tomadas existentes(ELÉTRICA/REDE/TELEFONIA), com reposição de peças</t>
  </si>
  <si>
    <t>Placa fotoluminescente "M1" - Sinalização de emergencia</t>
  </si>
  <si>
    <t xml:space="preserve">Eletrocalha perfurada galvanizada galvanizada chapa #18 com tratamento pré zincado - 100x50mm, inclusive tampa de encaixe, fixação superior, conexões e acessórios </t>
  </si>
  <si>
    <t xml:space="preserve">Eletrocalha perfurada galvanizada galvanizada chapa #18 com tratamento pré zincado - 150x100mm, inclusive tampa de encaixe, fixação superior, conexões e acessórios </t>
  </si>
  <si>
    <t xml:space="preserve">Eletrocalha perfurada galvanizada galvanizada chapa #18 com tratamento pré zincado - 200x100mm com tampa, inclusive tampa de encaixe, fixação superior, conexões e acessórios </t>
  </si>
  <si>
    <t>20.86</t>
  </si>
  <si>
    <t>20.87</t>
  </si>
  <si>
    <t>20.88</t>
  </si>
  <si>
    <t>20.89</t>
  </si>
  <si>
    <t>22.13</t>
  </si>
  <si>
    <t>Instalação de isolamento com lã de rocha em paredes drywall</t>
  </si>
  <si>
    <t>12.18</t>
  </si>
  <si>
    <t>23.10</t>
  </si>
  <si>
    <t>DEMOLIÇÕES, REMOÇÕES E LIMPEZAS</t>
  </si>
  <si>
    <t>5.40</t>
  </si>
  <si>
    <t>Reaterro manual de fundo de vala, apiloado com soquete</t>
  </si>
  <si>
    <t>Recomposição de calçada - acabamentos diversos</t>
  </si>
  <si>
    <t>Telha termoisolante revestida em aco galvanizado, faces superior e inferior em telha trapezoidal, revestimento com espessura de 0,50 mm com pre-pintura nas duas faces, nucleo em poliestireno (eps) de 50 mm</t>
  </si>
  <si>
    <r>
      <rPr>
        <b/>
        <sz val="14"/>
        <rFont val="Arial Narrow"/>
        <family val="2"/>
      </rPr>
      <t xml:space="preserve">TRIBUNAL REGIONAL ELEITORAL DE MINAS GERAIS
</t>
    </r>
    <r>
      <rPr>
        <b/>
        <sz val="2"/>
        <rFont val="Arial Narrow"/>
        <family val="2"/>
      </rPr>
      <t xml:space="preserve">  </t>
    </r>
    <r>
      <rPr>
        <b/>
        <sz val="11"/>
        <rFont val="Arial Narrow"/>
        <family val="2"/>
      </rPr>
      <t xml:space="preserve">
</t>
    </r>
    <r>
      <rPr>
        <b/>
        <sz val="10"/>
        <rFont val="Arial Narrow"/>
        <family val="2"/>
      </rPr>
      <t>Secretaria de Gestão de Serviços - SGS
Coordenadoria de Manutenção e Obras - CMO
Seção de Manutenção Predial do Interior - SMAPI</t>
    </r>
  </si>
  <si>
    <t>Poda em altura de árvore com diâmetro de tronco maior ou igual a 0,20 m e menor que 0,40 m</t>
  </si>
  <si>
    <t>Telhamento com telha cerâmica de encaixe, (romana, americana, portuguesa, francesa) com mais de 2 águas, incluso transporte vertical</t>
  </si>
  <si>
    <t>Demolição de pavimentação asfáltica com utilização de martelo perfurador, espessura até 15 cm, exclusive carga e transporte</t>
  </si>
  <si>
    <t>Revestimento com cerâmica esmaltada PEI IV, de primeira qualidade (marca Eliane ou similar) assentada com argamassa pré- fabricada, inclusive rejuntamento</t>
  </si>
  <si>
    <t>Piso em taco de madeira, assentado com argamassa de cimento e areia peneirada traço 1:4,  para contrapiso, preparo manual</t>
  </si>
  <si>
    <t>Revestimento cerâmico para piso com placas tipo esmaltada extra de dimensões 45x45 cm,  assentado com argamassa pré-fabricada, inclusive rejuntamento</t>
  </si>
  <si>
    <t>Revestimento cerâmico para piso com placas tipo porcelanato de dimensões 45x45 cm,  assentado com argamassa pré-fabricada, inclusive rejuntamento</t>
  </si>
  <si>
    <t>Execução de divisória cega (n1), em painel para divisória eucatex ou similar técnico, e=35mm - fornecimento e instalação, incluindo perfis de alumínio</t>
  </si>
  <si>
    <t>Chapisco para parede interna ou externa, argamassa traço 1:3 (cimento e areia grossa) para chapisco convencional, preparo manual</t>
  </si>
  <si>
    <t>Fornecimento de instalação de vaso sanitário em louça branca, com caixa acoplada, com bolsa para esgoto, parafusos, rabicho e conjunto de ligação cromado, com instalação de sóculo na base da bacia devendo acompanhar a projeção da base não ultrapassando em 5mm o seu contorno</t>
  </si>
  <si>
    <t>Torneira de mesa para cozinha, bica móvel, com arejador em metal cromada 1/2"ou 3/4 " - fornecimento e instalação</t>
  </si>
  <si>
    <t>Torneira de mesa para lavatório, em metal cromado, bica alta, 1/2" ou 3/4"  - fornecimento e instalação</t>
  </si>
  <si>
    <t>Torneira de parede automática de metal cromada - fornecimento e instalação</t>
  </si>
  <si>
    <t>Torneira para tanque em metal cromado 1/2" ou 3/4" - fornecimento e instalação</t>
  </si>
  <si>
    <t>Torneira de parede, com bica móvel, com filtro em metal cromada 1/2" - fornecimento e instalação</t>
  </si>
  <si>
    <t>Torneira de mesa, com bica móvel, com filtro em metal cromada 1/2" - fornecimento e instalação</t>
  </si>
  <si>
    <t>Torneira de jardim metálica para uso geral diâmetro até 3/4" - fornecimento e instalação</t>
  </si>
  <si>
    <t>Instalação completa de bebedouro, inclusive engate flexível, instalações elétrica, água e esgoto</t>
  </si>
  <si>
    <t>Execução de aterramento completo, haste Copperweld 5/8" X 2,40 m, inclusive cabos, até QDL</t>
  </si>
  <si>
    <t>Luminária de embutir, com 4 lâmpadas de 32W com refletor - fornecimento e instalação - padrão T8</t>
  </si>
  <si>
    <t>Lumináriade embutir, tipo calha, com 2 lâmpadas de 14w fluorescentes, com refletor fornecimento e instalação - Padrão T8</t>
  </si>
  <si>
    <t>Luminária de sobrepor tipo calha fluorescente comercial completa, em chapa de aço, com 2 lâmpada de 18 W, aletada, completa (lâmpadas e reator inclusos)</t>
  </si>
  <si>
    <t>Luminária de sobrepor tipo calha, fluorescente comercial completa, em chapa de aço, com 2 lâmpada de 36 W, aletada, completa (lâmpadas e reator inclusos)</t>
  </si>
  <si>
    <t>Luminária led de sobrepor tipo calha, comercial completa, comprimento de 60cm, em chapa de aço, com 2 lâmpada de 14w T5, aletada, completa (inclusive lâmpadas)</t>
  </si>
  <si>
    <t>Luminária led de sobrepor tipo calha, comercial completa, comprimento de 120cm, em chapa de aço, com 2 lâmpada de 18w T8, aletada, completa (inclusive lâmpadas)</t>
  </si>
  <si>
    <t>Cabo de cobre flexível isolado, 4 mm², anti-chama - 0,6/1,0 KV - fornecimento e instalação.</t>
  </si>
  <si>
    <t>Cabo de cobre flexível isolado, 6 mm², anti-chama - 0,6/1,0 KV - fornecimento e instalação.</t>
  </si>
  <si>
    <t>Cabo de cobre flexível isolado, 10 mm², anti-chama - 0,6/1,0 KV - fornecimento e instalação.</t>
  </si>
  <si>
    <t>Cabo de cobre flexível isolado, 16 mm², anti-chama - 0,6/1,0 KV - fornecimento e instalação.</t>
  </si>
  <si>
    <t>Cabo de cobre flexível isolado, 25 mm², anti-chama - 0,6/1,0 KV - fornecimento e instalação.</t>
  </si>
  <si>
    <t>Cabo de cobre flexível isolado, 35 mm², anti-chama - 0,6/1,0 KV - fornecimento e instalação.</t>
  </si>
  <si>
    <t>Cabo de cobre isolamento anti-chama 50,0mm² - 0,6/1,0 KV - fornecimento e instalação.</t>
  </si>
  <si>
    <t>Cabo eletrônico categoria 5e (UTP - 4 pares), instalado em edificação institucional - fornecimento e instalação</t>
  </si>
  <si>
    <t>*** BDI variável, de acordo com o ISS de cada município sede</t>
  </si>
  <si>
    <t>24.1</t>
  </si>
  <si>
    <t xml:space="preserve">Rodapé cerâmico h=7cm com placas tipo esmaltada extra de dimensões 35x35cm. </t>
  </si>
  <si>
    <t xml:space="preserve">Rodapé cerâmico h=7cm com placas tipo esmaltada extra de dimensões 45x45cm. </t>
  </si>
  <si>
    <t xml:space="preserve">Rodapé cerâmico h=7cm com placas tipo esmaltada extra de dimensões 60x60cm. </t>
  </si>
  <si>
    <t>Alvenaria de vedação com blocos cerâmicos furados, 14 x 19 x 39 cm, espessura da parede 14 cm, juntas de 12 mm com argamassa industrializada</t>
  </si>
  <si>
    <t>Alvenaria de vedação com blocos cerâmicos furados, 19 x 19 x 39 cm, espessura da parede 19 cm, juntas de 10 mm com argamassa industrializada</t>
  </si>
  <si>
    <t>Cobogó cerâmico (elemento vazado), 7x20x20cm, assentado com argamassa traço 1:3 de cimento e areia</t>
  </si>
  <si>
    <t>Instalação /substituição de porta de abrir em alumínio completa tipo veneziana - com dobradiças, maçanetas, acessórios</t>
  </si>
  <si>
    <t>Escavação manual de valas em terra compacta, prof. de 0 m &lt; h &lt;= 1,5 m</t>
  </si>
  <si>
    <t xml:space="preserve">Emassamento em teto com massa corrida (PVA) duas demãos, inclusive lixamento para pintura. </t>
  </si>
  <si>
    <t>Emassamento em parede com massa corrida (PVA) duas demãos, inclusive lixamento para pintura.</t>
  </si>
  <si>
    <t>Remoção de calha galvanizada ou pvc, inclusive afastamento.</t>
  </si>
  <si>
    <t xml:space="preserve">Remoção de rufo de chapa galvanizada ou pvc, inclusive afstamento. </t>
  </si>
  <si>
    <t>Retirada de tubulações embutidas das rede de água, elétrica, gases e etc, inclusive cortes e desvios.</t>
  </si>
  <si>
    <t xml:space="preserve">Remoção de louças (lavatório, banheira, pia, vaso sanitário, tanque). </t>
  </si>
  <si>
    <t xml:space="preserve">Colocação de cumeeira galvanizada trapezoidal e = 6  ou 8 mm. </t>
  </si>
  <si>
    <t>5.41</t>
  </si>
  <si>
    <t>5.42</t>
  </si>
  <si>
    <t>5.43</t>
  </si>
  <si>
    <t>12.19</t>
  </si>
  <si>
    <t>2.3</t>
  </si>
  <si>
    <t>Bombeiro / Pedreiro / Serralheiro / Carpinteiro / Marceneiro / Eletricista / Técnico em rede de dados e voz / pintor  - Regular</t>
  </si>
  <si>
    <t>2.5</t>
  </si>
  <si>
    <t>Bombeiro / Pedreiro / Serralheiro / Carpinteiro / Marceneiro / Eletricista / Técnico em rede de dados e voz / pintor  - Extra Jornada</t>
  </si>
  <si>
    <t>M2/MÊS</t>
  </si>
  <si>
    <t>M2</t>
  </si>
  <si>
    <t>M3</t>
  </si>
  <si>
    <t>Demolição de engradamento de telha metálica, pvc ou fibrocimento, inclusive empilhamento</t>
  </si>
  <si>
    <t>Demolição de piso cerâmico ou ladrilho, inclusive retirada da camada de regularização e afastamento</t>
  </si>
  <si>
    <t>Demolição de piso cimentado ou contrapiso de argamassa espessura máxima de 10cm, inclusive afastamento</t>
  </si>
  <si>
    <t>Demolição de piso de pedras (mármore, granito, ardósia, Lagoa Santa, São Tomé), inclusive afastamento</t>
  </si>
  <si>
    <t>Demolição de revestimento cerâmico, azulejo ou ladrilho hidráulico inclusive afastamento</t>
  </si>
  <si>
    <t>Limpeza e polimento mecanizado em piso alta resistência, utilizando estuque com adesivo, cimento branco e corante</t>
  </si>
  <si>
    <t>Remoção de forros de drywall, pvc e fibromineral, de forma manual, sem reaproveitamento</t>
  </si>
  <si>
    <t>Remoção de telhas, de fibrocimento, metálica e cerâmica, de forma manual sem reaproveitamento</t>
  </si>
  <si>
    <t>Remoção de tesouras metálicas, com vão maior ou igual que 8m, inclusive terças e contraventamento, de forma manual sem reaproveitamento</t>
  </si>
  <si>
    <t>Remoção de tesouras metálicas, com vão menor que 8m, inclusive terças e contraventamento, de forma manual sem reaproveitamento</t>
  </si>
  <si>
    <t>Remoção de equipamento de ar condicionado do tipo Split com reaproveitamento da tubulação de cobre</t>
  </si>
  <si>
    <t>Execução de pavimento em piso intertravado, com bloco pisograma de 35 x 25 cm, espessura 6 cm</t>
  </si>
  <si>
    <t>Execução de pavimento em piso intertravado, com bloco sextavado de 25 x 25 cm, espessura 6 cm</t>
  </si>
  <si>
    <t>Fornecimento e aplicação de produto antiderrapante (transformador de piso) para cerâmica, porcelanatos, mármore e granito</t>
  </si>
  <si>
    <t>Piso cimentado com argamassa de cimento e areia sem peneirar traço 1:3, acabamento liso e = 3 cm</t>
  </si>
  <si>
    <t>Piso cimentado natado com argamassa 1:3, junta pl 17 x 30, e = 2,50 cm com junta de 2x2 m</t>
  </si>
  <si>
    <t>Piso em ardósia em placas 30 x 30 cm, e=8 mm, assentado com argamassa pré-fabricada de cimento colante, inclusive rejunte com juntas de 5 mm</t>
  </si>
  <si>
    <t>Piso em concreto 20 mpa preparo mecânico, espessura 7cm,  incluso selante elástico a base de poliuretano e/ou juntas de dilatação em poliuretano 2x2m</t>
  </si>
  <si>
    <t>Piso em granilite, marmorite ou granitina espessura 8mm, inclusive juntas de dilatação plásticas</t>
  </si>
  <si>
    <t>Piso em granito, polido, tipo andorinha/ quartz/ castelo/ corumbá ou outros equivalentes , formato menor ou igual a 3025 cm2, (0,55x0,55) e=  2 cm, sobre argamassa tipo ACIII, inclusive rejunte em cimento</t>
  </si>
  <si>
    <t>Piso em ladrilho hidráulico 20x20cm, assentado com argamassa de cimento colante ,duas cores, rejuntado com cimento comum</t>
  </si>
  <si>
    <t>Piso em pedra São Tomé assentado sobre argamassa 1:3 (cimento e areia) rejuntado com cimento branco</t>
  </si>
  <si>
    <t>Piso em tabua corrida de madeira espessura 2,5cm fixado em peças de madeira e assentado em argamassa traco 1:4 (cimento/areia)</t>
  </si>
  <si>
    <t>Piso vinílico semi-flexível em placas, padrão liso, espessura 3,2 mm, fixado com cola</t>
  </si>
  <si>
    <t>Piso/ revestimento em mármore, polido, branco comum, formato menor ou igual a 3025 cm2, e = *2* CM colado com argamassa tipo ACIII, inclusive rejunte</t>
  </si>
  <si>
    <r>
      <t>M3</t>
    </r>
    <r>
      <rPr>
        <sz val="11"/>
        <color theme="1"/>
        <rFont val="Calibri"/>
        <family val="2"/>
        <scheme val="minor"/>
      </rPr>
      <t/>
    </r>
  </si>
  <si>
    <t>Revestimento com porcelanato 60 x 60 cm,  de primeira qualidade (marca Eliane ou similar), assentado com argamassa pré-fabricada, inclusive rejuntamento</t>
  </si>
  <si>
    <t>Revestimento com porcelanato 60 x 60 cm, EXTRA,  de primeira qualidade (marca Eliane ou similar), assentado com argamassa pré-fabricada, inclusive rejuntamento</t>
  </si>
  <si>
    <t>Rodapé de madeira maciça cumaru/ipê champanhe de 1,5 x 7 cm (Fornecimento e instalação)</t>
  </si>
  <si>
    <t>Rodapé de pedra ardósia h = 7 cm, assentado com argamassa e rejunte em cimento branco</t>
  </si>
  <si>
    <t>Rodapé ou roda bancada em granito, polido, tipo andorinha/ quartz/ castelo/ corumbá ou outros equivalentes da região, h= 10 cm, e=  *2,0* cm, Argamassa colante tipo ACIII, incluso rejunte cimentício</t>
  </si>
  <si>
    <t>Rodapé ou roda bancada em granito, polido, tipo andorinha/ quartz/ castelo/ corumbá ou outros equivalentes da região, h= 15 cm, e=  *2,0* cm, Argamassa colante tipo ACIII, incluso rejunte cimentício</t>
  </si>
  <si>
    <t>Soleira de granito natural de 25 cm de largura, e= 2cm, assentado com argamassa mista de cimento, cal hidratada e areia sem peneirar traço 1:1:4</t>
  </si>
  <si>
    <t>Soleira de granito natural de polido, tipo andorinha/ quartz/ castelo/ corumbá ou outros equivalentes da região, L= *15* CM, E=  *2,0* CM assentada com argamassa colante tipo ACIII</t>
  </si>
  <si>
    <t>Soleira em mármore branco, largura 15cm, espessura 3cm, assentada sobre argamassa traço 1:4 (cimento e areia)</t>
  </si>
  <si>
    <t>6.3</t>
  </si>
  <si>
    <t>7.1</t>
  </si>
  <si>
    <t>Escoramento de formas com madeira 3A qualidade, não aparelhada, aproveitamento de tabuas 3x e prumos 4x</t>
  </si>
  <si>
    <t>8.1</t>
  </si>
  <si>
    <r>
      <t>8.2</t>
    </r>
    <r>
      <rPr>
        <sz val="11"/>
        <color theme="1"/>
        <rFont val="Calibri"/>
        <family val="2"/>
        <scheme val="minor"/>
      </rPr>
      <t/>
    </r>
  </si>
  <si>
    <t>9.1</t>
  </si>
  <si>
    <t>Alvenaria de vedação com blocos de concreto aparente, 19 x 19 x 39 cm, espessura da parede 19 cm, juntas de 10 mm com argamassa industrializada</t>
  </si>
  <si>
    <t>Alvenaria em blocos de vidro tipo canelado 19x19x8cm, assentado com argamassa traco
1:3 (cimento e areia grossa) preparo mecânico, com rejuntamento em cimento branco e barras de aço</t>
  </si>
  <si>
    <t>Alvenaria em tijolo cerâmico maciço 5x10x20cm 1 vez (espessura 20cm), m2 cr 107,77 assentado com argamassa traço 1:2:8 (cimento, cal e areia)</t>
  </si>
  <si>
    <t>Alvenaria em tijolo cerâmico maciço 5x10x20cm 1/2 vez (espessura 10cm), assentado com argamassa traço 1:2:8 (cimento, cal e areia)</t>
  </si>
  <si>
    <t>Encunhamento de alvenaria de vedação de bloco de concreto com espuma de poliuretano expansiva, E=2cm</t>
  </si>
  <si>
    <t>Parede de gesso acartonado, DRY-WALL - 1RU + 1RU (Divisão entre áreas umidas de mesma unidade)</t>
  </si>
  <si>
    <t>Parede de gesso acartonado, DRY-WALL - 1ST + 1RU (Divisão entre áreas seca e úmida de uma mesma unidade)</t>
  </si>
  <si>
    <t>Parede de gesso acartonado, DRY-WALL - 1ST + 1ST (Divisão entre áreas secas de uma mesma unidade)</t>
  </si>
  <si>
    <t>10.1</t>
  </si>
  <si>
    <t>Engradamento para telhas cerâmica ou concreto em madeira paraju (projeção da área do telhado)</t>
  </si>
  <si>
    <t>10.2</t>
  </si>
  <si>
    <t>Estrutura de madeira para telha ondulada de fibrocimento, alumínio ou plástica (projeção da área do telhado)</t>
  </si>
  <si>
    <t>10.3</t>
  </si>
  <si>
    <t>Estrutura em concreto armado - forma agregados e desforma - Fck min de 25Mpa para lajes, vigas, pilares e fundações, inclusive lançamento</t>
  </si>
  <si>
    <t>10.4</t>
  </si>
  <si>
    <t>Fornecimento, fabricação, transporte e montagem de estrutura metálica em perfis soldados, inclusive pintura primet</t>
  </si>
  <si>
    <t>Kg</t>
  </si>
  <si>
    <t>10.5</t>
  </si>
  <si>
    <t>Fornecimento, fabricação, transporte e montagem de estrutura metálica para telhado sobre laje para telhas cerâmicas, inclusive primer</t>
  </si>
  <si>
    <t>10.6</t>
  </si>
  <si>
    <t>11.1</t>
  </si>
  <si>
    <t>Fornecimento/instalação lona plástica preta, para impermeabilização, espessura de 150 micras.</t>
  </si>
  <si>
    <t>11.3</t>
  </si>
  <si>
    <t>Impermeabilização de parede sujeita a umidade de solo com aditivo hidrófugo e tinta asfáltica (Quartzolit ou similar)</t>
  </si>
  <si>
    <t>11.5</t>
  </si>
  <si>
    <t>Impermeabilização de piso/paredes com argamassa de cimento e areia, com aditivo impermeabilizante (Quartzolit ou similar)</t>
  </si>
  <si>
    <t>11.6</t>
  </si>
  <si>
    <t>Impermeabilização de superfície com cimento impermeabilizante de pega ultra rápida, traço 1:1, e=0,5 cm</t>
  </si>
  <si>
    <t>11.7</t>
  </si>
  <si>
    <t>Impermeabilização de superfície com manta asfáltica, uma camada, inclusive aplicação de primer asfáltico, e=3mm</t>
  </si>
  <si>
    <t>11.8</t>
  </si>
  <si>
    <t>Junta de dilatação para impermeabilização, com selante elástico monocomponente a base de poliuretano, dimensões 1x1cm</t>
  </si>
  <si>
    <t>Cobertura com telha cerâmica, não esmaltada, tipo colonial, canal, plan, paulista, com mais de 2 águas, incluso transporte vertical</t>
  </si>
  <si>
    <t>Cobertura com telha de fibrocimento ondulada, espessura 6mm, incluso juntas de vedação e acessórios de fixação, excluindo madeiramento</t>
  </si>
  <si>
    <t>Cobertura em telhas trapezoidais MF40  pré pintadas nas duas faces com tinta em base epoxi, poliester e epoxi-poliester ( híbridas) com 40mm de altura da onda, com 0,95mm de espessura da chapa em chapa de aço galvanizado</t>
  </si>
  <si>
    <t>Cumeeira e espigão para telha cerâmica emboçada com argamassa traço 1:2:9 (cimento, cal e areia), para telhados com mais de 2 águas, incluso transporte vertical</t>
  </si>
  <si>
    <t>Cumeeira para telha de fibrocimento ondulada e = 6 mm, incluso acessórios de fixação e içamento.</t>
  </si>
  <si>
    <t>Manutenção em coberturas diversas, de diversas espessuras com revisão e troca de fixações, parafusos, selantes, telhas, calhas, rufos, limpeza</t>
  </si>
  <si>
    <t>Rufo em chapa galvanizada 24, desenvolvimento até 33 cm, com selante elástico para juntas diversas</t>
  </si>
  <si>
    <t>Concertina em aço galvanizado, clipada modelo espiral helicoidal dupla até 45 cm altura, fixado com parafuso e bucha</t>
  </si>
  <si>
    <t>Corrimão simples, diâmetro externo = 1 1/2", em aço galvanizado, fixado em parede</t>
  </si>
  <si>
    <t>Fechadura de embutir completa, para portas externas, de primeira qualidade ( IMAB ou similar) - padrão de acabamento médio</t>
  </si>
  <si>
    <t>Fechadura de embutir completa, para portas externas, de primeira qualidade ( IMAB ou similar) - padrão de acabamento superior</t>
  </si>
  <si>
    <t>Fechadura de embutir completa, para portas internas, de primeira qualidade ( IMAB ou similar), padrão de acabamento médio</t>
  </si>
  <si>
    <t>Fechadura de embutir completa, para portas internas, de primeira qualidade ( IMAB ou similar), padrão de acabamento superior</t>
  </si>
  <si>
    <t>Fechadura de embutir para porta de banheiro, completa, tipo tranqueta, maquina 55 mm, maçanetas alavanca e rosetas redondas em metal cromado, incluso execução de furo - fornecimento e instalação</t>
  </si>
  <si>
    <t>Fechadura externa com cilindro tetrachave cromada, maquina *40* mm, inclui chave tetra e roseta redonda, fornecimento e instalação (Papaiz ou similar)</t>
  </si>
  <si>
    <t>CJ</t>
  </si>
  <si>
    <t>Grade fixa para proteção de janelas, em barra de ferro quadrado de 1/2" e quadro de ferro chato (metalon) de 1/2"x 1/8", colocada</t>
  </si>
  <si>
    <t>Guarda corpo em aço inox D= 1 1/2", com subdivisões em tubo de aço inox d= 1/2", H=1,05m</t>
  </si>
  <si>
    <t>Instalação /substituição de esquadria em aço completa para vidro - com dobradiças, maçanetas, acessórios</t>
  </si>
  <si>
    <t>Instalação /substituição de esquadria em aço completa tipo veneziana - com dobradiças, maçanetas, acessórios</t>
  </si>
  <si>
    <t>Instalação /substituição de esquadria em alumínio completa para vidro - com dobradiças, maçanetas, acessórios, inclusive vidros</t>
  </si>
  <si>
    <t>Kit de porta de madeira para pintura, semi-oca (leve ou média), 62x210cm, espessura de
3,5cm, itens inclusos: dobradiças, montagem e instalação do batente e alisar, fechadura - fornecimento e instalação</t>
  </si>
  <si>
    <t>Kit de porta de madeira para pintura, semi-oca (leve ou média), 72x210cm, espessura de
3,5cm, itens inclusos: dobradiças, montagem e instalação do batente e alisar, fechadura - fornecimento e instalação</t>
  </si>
  <si>
    <t>Kit de porta de madeira para pintura, semi-oca (leve ou média), 82x210cm, espessura de
3,5cm, itens inclusos: dobradiças, montagem e instalação do batente e alisar, fechadura -
fornecimento e instalação</t>
  </si>
  <si>
    <t>Porta de madeira para pintura, semi-oca (leve ou média), 90x210cm, espessura de 3,5cm, incluso dobradiças - fornecimento e instalação</t>
  </si>
  <si>
    <t>Jogo de ferragens cromadas para porta de vidro temperado, uma folha, composta por dobradiça superior(101) e inferior (103), trinco (502), fechadura(520), contrafechadura (531), com capuchino.</t>
  </si>
  <si>
    <t>Vidro comum fantasia, tipo canelado, colocado em caixilho com ou sem baguetes, duas demãos de massa e = 4 mm</t>
  </si>
  <si>
    <t>Vidro comum, colocado em caixilho com ou sem baguetes, duas demãos de massa e = 4 mm</t>
  </si>
  <si>
    <t>Vidro temperado incolor, colocado em caixilho com ou sem baguetes, com gaxeta de neoprene e = 10 mm</t>
  </si>
  <si>
    <t>Vidro temperado incolor, colocado em caixilho com ou sem baguetes, com gaxeta de neoprene e = 8 mm</t>
  </si>
  <si>
    <t>Aplicação de fundo selador acrílico em paredes, uma demão</t>
  </si>
  <si>
    <t>Pintura  manual com tinta látex acrílica Premium em paredes, duas demãos (Suvinil ou similar)</t>
  </si>
  <si>
    <t>Pintura com tinta acrílica Premium em piso cimentado,  três demãos (Suvinil ou similar)</t>
  </si>
  <si>
    <t>Pintura com tinta esmalte sintético Premium acetinado em esquadria de madeira, com duas demãos (Suvinil ou similar)</t>
  </si>
  <si>
    <t>Pintura com tinta esmalte sintético Premium acetinado em esquadria de ferro, com duas demãos, com uma demão de zarcão (Suvinil ou similar)</t>
  </si>
  <si>
    <t>Pintura com verniz brilhante para madeira, com filtro solar, uso interno e externo,  em esquadria de madeira, com três demãos  (Suvinil ou similar)</t>
  </si>
  <si>
    <t>Pintura de pecas metálicas a revolver(ar-comprimido) em esmalte fosco, duas demãos, sobre superfície metálica, incluso uma demão de fundo anticorrosivo.</t>
  </si>
  <si>
    <t>Pintura em tinta epoxi base solvente Premium para pisos e paredes - 2 demãos  (Suvinil ou similar)</t>
  </si>
  <si>
    <t>Pintura em óleo/esmalte, 2 demãos, sem massa , sobre alvenaria rebocada, exclusive fundo selador  (Suvinil ou similar)</t>
  </si>
  <si>
    <t>Pintura manual com tinta latex PVA Premium em teto, com duas demãos (Suvinil ou similar)</t>
  </si>
  <si>
    <t>16.1</t>
  </si>
  <si>
    <t>Forro de Gesso  em placas de 60x60, espessura de 12mm  (30 mm nas bordas), inclusive estrutura, fornecimento e instalação.</t>
  </si>
  <si>
    <t>Forro de madeira com tábua de pinus espessura 1cm, inlcusive entarugamento e meia- cana</t>
  </si>
  <si>
    <t>Forro de PVC em placas, largura 10cm, espec. 8mm, comprimento 6m, liso, inclusive colocação</t>
  </si>
  <si>
    <t>17.1</t>
  </si>
  <si>
    <t>Bancada em granito cinza andorinha e=3cm, apoiada em console de metalon 20x30mm</t>
  </si>
  <si>
    <t>Cuba de louça branca de embutir, oval, inclusive válvula, sifão e ligações cromadas</t>
  </si>
  <si>
    <r>
      <rPr>
        <sz val="9"/>
        <color rgb="FF000000"/>
        <rFont val="Arial Narrow"/>
        <family val="2"/>
      </rPr>
      <t>Fornecimento de instalação de vaso sanitário em louça branca, com bolsa para esgoto, parafusos e conjunto de ligação</t>
    </r>
  </si>
  <si>
    <r>
      <rPr>
        <sz val="9"/>
        <color rgb="FF000000"/>
        <rFont val="Arial Narrow"/>
        <family val="2"/>
      </rPr>
      <t>Fornecimento de instalação de vaso sanitário em louça branca, com caixa acoplada, com bolsa para esgoto, parafusos, rabicho e conjunto de ligação cromado</t>
    </r>
  </si>
  <si>
    <t>Fornecimento de instalação de vaso sanitário em louça branca, com bolsa para esgoto, parafusos e conjunto de ligação, com instalação de sóculo na base da bacia devendo acompanhar a projeção da base não ultrapassando em 5mm o seu contorno</t>
  </si>
  <si>
    <r>
      <rPr>
        <sz val="9"/>
        <color rgb="FF000000"/>
        <rFont val="Arial Narrow"/>
        <family val="2"/>
      </rPr>
      <t>Mictório sifonado de louça branca com pertences, com registro de pressão 1/2" com canopla cromada acabamento simples e conjunto para fixação</t>
    </r>
  </si>
  <si>
    <r>
      <rPr>
        <sz val="9"/>
        <color rgb="FF000000"/>
        <rFont val="Arial Narrow"/>
        <family val="2"/>
      </rPr>
      <t>Ponto de esgoto secundário, com tubo de PVC branco e conexões, Ø 50 mm (pias de cozinha, máquinas de lavar, etc.)</t>
    </r>
  </si>
  <si>
    <r>
      <rPr>
        <sz val="9"/>
        <color rgb="FF000000"/>
        <rFont val="Arial Narrow"/>
        <family val="2"/>
      </rPr>
      <t>Registro de gaveta com acabamento e canopla com adaptador soldável para PVC, Ø 20 mm (3/4") cromado</t>
    </r>
  </si>
  <si>
    <r>
      <rPr>
        <sz val="9"/>
        <color rgb="FF000000"/>
        <rFont val="Arial Narrow"/>
        <family val="2"/>
      </rPr>
      <t>Registro de gaveta com acabamento e canopla  com adaptador soldável para PVC, Ø 40 mm (1 1/2"), cromado</t>
    </r>
  </si>
  <si>
    <r>
      <rPr>
        <sz val="9"/>
        <color rgb="FF000000"/>
        <rFont val="Arial Narrow"/>
        <family val="2"/>
      </rPr>
      <t>Reservatório d'água de polietileno de alta densidade, cilíndrico, capacidade 1000 litros, com tampa e conexões de entrada e saída, inclusive registro e bóia</t>
    </r>
  </si>
  <si>
    <r>
      <rPr>
        <sz val="9"/>
        <color rgb="FF000000"/>
        <rFont val="Arial Narrow"/>
        <family val="2"/>
      </rPr>
      <t>Reservatório d'água de polietileno de alta densidade, cilíndrico, capacidade 500 litros com tampa  e conexões de entrada e saída, inclusive registro e bóia</t>
    </r>
  </si>
  <si>
    <t>Válvula de descarga metálica com registro acoplado e acabamento metálico cromado, canopla, Ø 40 mm ou 50 mm</t>
  </si>
  <si>
    <t>19.4</t>
  </si>
  <si>
    <t>Retirada, execução de manutenção, reinstalação de bebedouro com substituição de peças, inclusive compressor</t>
  </si>
  <si>
    <r>
      <rPr>
        <sz val="9"/>
        <color rgb="FF000000"/>
        <rFont val="Arial Narrow"/>
        <family val="2"/>
      </rPr>
      <t>Caixa de passagem em chapa de aço com tampa parafusada, dimensões 102 x 102 x 82 mm</t>
    </r>
  </si>
  <si>
    <r>
      <rPr>
        <sz val="9"/>
        <color rgb="FF000000"/>
        <rFont val="Arial Narrow"/>
        <family val="2"/>
      </rPr>
      <t>Caixa de passagem em chapa de aço com tampa parafusada, dimensões 152 x 152 x 82 mm</t>
    </r>
  </si>
  <si>
    <r>
      <rPr>
        <sz val="9"/>
        <color rgb="FF000000"/>
        <rFont val="Arial Narrow"/>
        <family val="2"/>
      </rPr>
      <t>Calha com 8 tomadas para rack 19", com tomadas 2P+T, com cabo de alimentação 1,5m de comprimento e plug não desmontável, com chave liga/desliga, chapa de aço galvanizado, bitola 20 USG, pintada, com fusível de 15 A</t>
    </r>
  </si>
  <si>
    <t>Disjuntor tripolar compacto até 100 A com acionamento na porta do quadro de distribuição</t>
  </si>
  <si>
    <t>Extensão fio, paralelo 5mm2 macho/fêmea</t>
  </si>
  <si>
    <r>
      <t xml:space="preserve">Fornecimento e Instalação de Patch cord certificado para rack </t>
    </r>
    <r>
      <rPr>
        <strike/>
        <sz val="9"/>
        <color rgb="FF000000"/>
        <rFont val="Arial Narrow"/>
        <family val="2"/>
      </rPr>
      <t xml:space="preserve"> </t>
    </r>
    <r>
      <rPr>
        <sz val="9"/>
        <color rgb="FF000000"/>
        <rFont val="Arial Narrow"/>
        <family val="2"/>
      </rPr>
      <t xml:space="preserve"> até 1,5m - 5E</t>
    </r>
  </si>
  <si>
    <r>
      <rPr>
        <sz val="9"/>
        <color rgb="FF000000"/>
        <rFont val="Arial Narrow"/>
        <family val="2"/>
      </rPr>
      <t>Luminária tipo tartaruga para  blindada completa lâmpada fluorescente compacta de 20</t>
    </r>
  </si>
  <si>
    <r>
      <rPr>
        <sz val="9"/>
        <color rgb="FF000000"/>
        <rFont val="Arial Narrow"/>
        <family val="2"/>
      </rPr>
      <t>Projetor Externo para lâmpada a vapor de mercúrio , de iodeto metálico ou de sódio, com ângulo regulável, com alojamento para reator</t>
    </r>
  </si>
  <si>
    <t>Pendente ou plafonier com globo leitoso, base  E27, potência máxima 40/60 w, 25cm de diâmetro, lâmpada led de até 10 w</t>
  </si>
  <si>
    <r>
      <rPr>
        <sz val="9"/>
        <color rgb="FF000000"/>
        <rFont val="Arial Narrow"/>
        <family val="2"/>
      </rPr>
      <t>PONTO  para instalação de som, tv, alarme e lógica, incluindo eletroduto de aço galvanizado, caixa e espelho</t>
    </r>
  </si>
  <si>
    <t>PONTO de interruptor Three-way com eletroduto de aço galvanizado, Ø 3/4", caixa e espelho</t>
  </si>
  <si>
    <r>
      <rPr>
        <sz val="9"/>
        <color rgb="FF000000"/>
        <rFont val="Arial Narrow"/>
        <family val="2"/>
      </rPr>
      <t>PONTO de luz com eletroduto de aço galvanizado,  Ø 3/4", caixa e espelho, incluindo interruptor simples, caixa elétrica, eletroduto galvanizado, cabo, (excluindo luminária e lâmpada)</t>
    </r>
  </si>
  <si>
    <r>
      <rPr>
        <sz val="9"/>
        <color rgb="FF000000"/>
        <rFont val="Arial Narrow"/>
        <family val="2"/>
      </rPr>
      <t>PONTO de tomada com  eletroduto de aço galvanizado, sem placa, Ø 3/4", caixa e espelho</t>
    </r>
  </si>
  <si>
    <r>
      <rPr>
        <sz val="9"/>
        <color rgb="FF000000"/>
        <rFont val="Arial Narrow"/>
        <family val="2"/>
      </rPr>
      <t>PONTO de tomada com  eletroduto de aço galvanizado, sem placa, Ø 3/4", caixa e espelho, 20 amperes</t>
    </r>
  </si>
  <si>
    <r>
      <rPr>
        <sz val="9"/>
        <color rgb="FF000000"/>
        <rFont val="Arial Narrow"/>
        <family val="2"/>
      </rPr>
      <t>PONTO de tomada dupla com  eletroduto de aço galvanizado, sem placa, Ø 3/4", caixa e espelho</t>
    </r>
  </si>
  <si>
    <r>
      <t>R</t>
    </r>
    <r>
      <rPr>
        <sz val="9"/>
        <color rgb="FF000000"/>
        <rFont val="Arial Narrow"/>
        <family val="2"/>
      </rPr>
      <t>eator alto fator de potência mesmo fabricante lâmpada (2 x 14w), (2x20W),(2x32W) ou (2x40W)</t>
    </r>
  </si>
  <si>
    <t>Revisão em subestação elétrica com emissão de laudo, verificações mínimas transformadores, isolamentos capacitores, complementação em nível de óleo, disjuntores, fusíveis, ventiladores, exaustores, sinalizações, comando, segurança, medições, limpezas e análise fisicoquímica e cromatográfica do óleo</t>
  </si>
  <si>
    <t>Instalação de aparelho de ar condicionado ACJ, incluindo corte em alvenaria, instalação hidráulica e elétrica e suportes  em concreto/aço/alumínio, bandela e grades de proteção</t>
  </si>
  <si>
    <r>
      <rPr>
        <sz val="9"/>
        <color rgb="FF000000"/>
        <rFont val="Arial Narrow"/>
        <family val="2"/>
      </rPr>
      <t>Tubo em cobre flexível, Dn 1/4", com isolamento, instalado em ramal de alimentação de ar condicionado com condensadora individual fornecimento e instalação</t>
    </r>
  </si>
  <si>
    <r>
      <rPr>
        <sz val="9"/>
        <color rgb="FF000000"/>
        <rFont val="Arial Narrow"/>
        <family val="2"/>
      </rPr>
      <t>Tubo em cobre flexível, dn 3/8", com isolamento, instalado em ramal de alimentação de ar condicionado com condensadora individual fornecimento e instalação.</t>
    </r>
  </si>
  <si>
    <r>
      <rPr>
        <sz val="9"/>
        <color rgb="FF000000"/>
        <rFont val="Arial Narrow"/>
        <family val="2"/>
      </rPr>
      <t>Tubo em cobre flexível, dn 1/2", com isolamento, instalado em ramal de alimentação de ar condicionado com condensadora individual fornecimento e instalação.</t>
    </r>
  </si>
  <si>
    <r>
      <rPr>
        <sz val="9"/>
        <color rgb="FF000000"/>
        <rFont val="Arial Narrow"/>
        <family val="2"/>
      </rPr>
      <t>Tubo em cobre flexível, dn 5/8", com isolamento, instalado em ramal de alimentação de ar condicionado com condensadora individual fornecimento e instalação.</t>
    </r>
  </si>
  <si>
    <t>Limpeza e manutenção de aparelho de ar condicionado de janela  com troca de peças, exceto compressor</t>
  </si>
  <si>
    <t>Limpeza e manutenção de aparelho de ar condicionado do tipo split com troca de peças, exceto compressor</t>
  </si>
  <si>
    <t>Instalações/manutenções de bombas de recalque, de pressão ou de incêndio, inclusive troca de vedações, lubrificações, teste e manutenção de comando</t>
  </si>
  <si>
    <t>Fornecimento e instalação de kit pivotante para portão de duas folhas com 2 controles remotos independentes</t>
  </si>
  <si>
    <r>
      <rPr>
        <sz val="9"/>
        <color rgb="FF000000"/>
        <rFont val="Arial Narrow"/>
        <family val="2"/>
      </rPr>
      <t>Substiuição de luminária de emergência 30 Leds, potência 2 W, bateria de litio, autonomia de 6 horas (não inclui ponto elétrico)</t>
    </r>
  </si>
  <si>
    <r>
      <rPr>
        <sz val="9"/>
        <color rgb="FF000000"/>
        <rFont val="Arial Narrow"/>
        <family val="2"/>
      </rPr>
      <t>Fornecimento e instalação de portas corta fogo, P90, 4cm, completa com dobradiças de mola regulável para fechamento automático, fechadura, maçaneta e demais ferragens de acabamento.</t>
    </r>
  </si>
  <si>
    <r>
      <rPr>
        <sz val="9"/>
        <color rgb="FF000000"/>
        <rFont val="Arial Narrow"/>
        <family val="2"/>
      </rPr>
      <t>Esguicho, tipos agulheta com junta de união, engate rápido para mangueiras, D= 38mm</t>
    </r>
  </si>
  <si>
    <r>
      <rPr>
        <sz val="9"/>
        <color rgb="FF000000"/>
        <rFont val="Arial Narrow"/>
        <family val="2"/>
      </rPr>
      <t>Mangueira de incendio c/ capa simples tecida fio poliester tubo interno de borracha sintético ABNT TP 1 p/ inst  pr, comp c/ uniões e empat interno latão c/ eng rap e aneis exp p/ emp mang cobre D = 2 1/2 L= 15m</t>
    </r>
  </si>
  <si>
    <t>As Built de Projeto elétrico - hidrossanitário - cabeamento estruturado - estrutural - fundação -drenagem pluvial -  prevenção e combate a incêndio</t>
  </si>
  <si>
    <r>
      <rPr>
        <sz val="9"/>
        <color rgb="FF000000"/>
        <rFont val="Arial Narrow"/>
        <family val="2"/>
      </rPr>
      <t>Transporte de material demolido para botafora em caçamba de 3m3 ou 5m3</t>
    </r>
  </si>
  <si>
    <t>Guarda-corpo em aço galvanizado din 2440, d = 2", com subdivisões em tubo de aço d = 1/2", h = 1,05 m – com corrimão simples de tubo de aço galvanizado de d = 1 1/2"</t>
  </si>
  <si>
    <t>Portão em perfil e chapa metalica colocado com cadeado - fornecimento e instalação</t>
  </si>
  <si>
    <t>Portão de ferro padrão, em chapa (tipo Lambri), colocado com cadeado - fornecimento  instalação</t>
  </si>
  <si>
    <t xml:space="preserve">Portão de grade colocado com cadeado. - Fornecimento e instalação </t>
  </si>
  <si>
    <t>Grade de tubos metálicos diversos (metalons) chumbadas cada 2m. Fornecimento e instalação, inclusive pintura anticorrosiva</t>
  </si>
  <si>
    <t>Instalação de aparelho de ar condicionado do tipo split completa, incluindo instalação hidráulica e elétrica e suportes  em concreto/aço/alumínio - até 24.000 BTU's</t>
  </si>
  <si>
    <t>Instalação de aparelho de ar condicionado do tipo split completa, incluindo instalação hidráulica e elétrica e suportes  em concreto/aço/alumínio - maiores que 24.000 BTU's</t>
  </si>
  <si>
    <t>Cabo de cobre flexível isolado, 1,5 mm², anti-chama - 0,6/1,0 KV - fornecimento e instalação.</t>
  </si>
  <si>
    <t>Cabo de cobre flexível isolado, 2,5 mm², anti-chama - 0,6/1,0 KV - fornecimento e instalação.</t>
  </si>
  <si>
    <t>22.14</t>
  </si>
  <si>
    <t>22.15</t>
  </si>
  <si>
    <t>20.90</t>
  </si>
  <si>
    <t>Tubo de PVC soldável, com conexões Ø 25 mm  e conexões</t>
  </si>
  <si>
    <t>Tubo de PVC soldável, com conexões Ø 100 mm/110mm e conexões</t>
  </si>
  <si>
    <t>18.1</t>
  </si>
  <si>
    <t>17.2</t>
  </si>
  <si>
    <t>17.3</t>
  </si>
  <si>
    <t>17.4</t>
  </si>
  <si>
    <t>17.5</t>
  </si>
  <si>
    <t>17.6</t>
  </si>
  <si>
    <t>17.7</t>
  </si>
  <si>
    <t>16.2</t>
  </si>
  <si>
    <t>16.3</t>
  </si>
  <si>
    <t>16.4</t>
  </si>
  <si>
    <t>16.5</t>
  </si>
  <si>
    <t>16.6</t>
  </si>
  <si>
    <t>16.7</t>
  </si>
  <si>
    <t>16.8</t>
  </si>
  <si>
    <t>16.9</t>
  </si>
  <si>
    <t>13.22</t>
  </si>
  <si>
    <t>13.43</t>
  </si>
  <si>
    <t>11.4</t>
  </si>
  <si>
    <t>9.2</t>
  </si>
  <si>
    <t>9.3</t>
  </si>
  <si>
    <t>9.4</t>
  </si>
  <si>
    <t>9.5</t>
  </si>
  <si>
    <t>9.6</t>
  </si>
  <si>
    <t>9.7</t>
  </si>
  <si>
    <t>9.8</t>
  </si>
  <si>
    <t>9.9</t>
  </si>
  <si>
    <t>9.10</t>
  </si>
  <si>
    <t>9.11</t>
  </si>
  <si>
    <t>9.12</t>
  </si>
  <si>
    <t>9.13</t>
  </si>
  <si>
    <t>9.14</t>
  </si>
  <si>
    <t>9.15</t>
  </si>
  <si>
    <t>9.16</t>
  </si>
  <si>
    <t>4.32</t>
  </si>
  <si>
    <t>4.33</t>
  </si>
  <si>
    <t>4.34</t>
  </si>
  <si>
    <t>4.35</t>
  </si>
  <si>
    <t>4.36</t>
  </si>
  <si>
    <t>4.37</t>
  </si>
  <si>
    <t>4.38</t>
  </si>
  <si>
    <t>4.39</t>
  </si>
  <si>
    <t>1.4</t>
  </si>
  <si>
    <t>1.5</t>
  </si>
  <si>
    <t>Serviços administrativos (15% do valor TOTAL SEM BDI)</t>
  </si>
  <si>
    <t>Elaboração de relatórios (relatório de execução/fotográfico, RAT, status mensal) - (1% do valor TOTAL SEM BDI)</t>
  </si>
  <si>
    <r>
      <t>Objeto:</t>
    </r>
    <r>
      <rPr>
        <b/>
        <i/>
        <sz val="10"/>
        <rFont val="Arial Narrow"/>
        <family val="2"/>
      </rPr>
      <t xml:space="preserve"> Prestação de serviços de manutenção e adequação predial, para atender às demandas existentes ou que venham a ocorrer 
em imóveis utilizados pela Justiça Eleitoral - RegiãoTriângulo</t>
    </r>
  </si>
  <si>
    <t>TOTAL  SEM  (BDI 22,23%) BDI</t>
  </si>
  <si>
    <t>TOTAL MATERIAL (BDI 22,23%)  BDI</t>
  </si>
  <si>
    <t>TOTAL MÃO DE OBRA (BDI 22,23%)  BDI</t>
  </si>
  <si>
    <t>TOTAL  (BDI 22,23%)  BDI</t>
  </si>
  <si>
    <r>
      <t>Objeto:</t>
    </r>
    <r>
      <rPr>
        <b/>
        <i/>
        <sz val="10"/>
        <rFont val="Arial Narrow"/>
        <family val="2"/>
      </rPr>
      <t xml:space="preserve"> Prestação de serviços de manutenção e adequação predial, para atender às demandas existentes ou que venham a ocorrer 
em imóveis utilizados pela Justiça Eleitoral - Região Sul</t>
    </r>
  </si>
  <si>
    <t>TOTAL  SEM  (BDI 23,54%) BDI</t>
  </si>
  <si>
    <t>TOTAL MATERIAL (BDI 23,54%)  BDI</t>
  </si>
  <si>
    <t>TOTAL MÃO DE OBRA (BDI 23,54%)  BDI</t>
  </si>
  <si>
    <t>TOTAL  (BDI 23,54%)  BDI</t>
  </si>
  <si>
    <r>
      <t>Objeto:</t>
    </r>
    <r>
      <rPr>
        <b/>
        <i/>
        <sz val="10"/>
        <rFont val="Arial Narrow"/>
        <family val="2"/>
      </rPr>
      <t xml:space="preserve"> Prestação de serviços de manutenção e adequação predial, para atender às demandas existentes ou que venham a ocorrer 
em imóveis utilizados pela Justiça Eleitoral - Região Norte</t>
    </r>
  </si>
  <si>
    <t>TOTAL  SEM  (BDI 22,88%) BDI</t>
  </si>
  <si>
    <t>TOTAL MATERIAL (BDI 22,88%)  BDI</t>
  </si>
  <si>
    <t>TOTAL MÃO DE OBRA (BDI 22,88%)  BDI</t>
  </si>
  <si>
    <t>TOTAL  (BDI 22,88%)  BDI</t>
  </si>
  <si>
    <t>7.2</t>
  </si>
  <si>
    <t>Escoramento metálico para laje e viga em concreto armado, tipo "A", altura de (200 até 310) cm, inclusive descarga, montagem, desmontagem e carga</t>
  </si>
  <si>
    <t>M2XMÊS</t>
  </si>
  <si>
    <t>ANDAIMES</t>
  </si>
  <si>
    <t>Eletroduto de aço galvanizado Ø 20 mm (3/4"), tipo leve, com conexões, suportes e fixação</t>
  </si>
  <si>
    <t>Eletroduto de aço galvanizado Ø 25 mm (1"), tipo leve, com conexões, suportes e fixação</t>
  </si>
  <si>
    <t>Eletroduto de aço galvanizado  Ø 40mm (1 1/2"), tipo médio, com conexões, suportes e fixação</t>
  </si>
  <si>
    <t>** Planilhas bases SINAPI Agosto/2022 e SETOP Junho/2022</t>
  </si>
  <si>
    <r>
      <t>Mobilização e Desmobilização</t>
    </r>
    <r>
      <rPr>
        <sz val="9"/>
        <rFont val="Arial Narrow"/>
        <family val="2"/>
      </rPr>
      <t xml:space="preserve"> (10</t>
    </r>
    <r>
      <rPr>
        <sz val="9"/>
        <color rgb="FF000000"/>
        <rFont val="Arial Narrow"/>
        <family val="2"/>
      </rPr>
      <t>% do valor TOTAL SEM BDI)</t>
    </r>
  </si>
  <si>
    <t>Encargos Sociais = 115,20%
BDI (Não desonerado) = 22,23%
Data Base = SINAPI Agosto/2022
SETOP Junho/2022</t>
  </si>
  <si>
    <t>Mobilização e Desmobilização (10% do valor TOTAL SEM BDI)</t>
  </si>
  <si>
    <t>Encargos Sociais = 115,20%
BDI (Não desonerado) = 23,54%
Data Base = SINAPI Agosto/2022
SETOP Junho/2022</t>
  </si>
  <si>
    <t>Encargos Sociais = 115,20%
BDI (Não desonerado) = 22,88%
Data Base = SINAPI Agosto/2022
SETOP Junho/2022</t>
  </si>
  <si>
    <t>ANEXO IV - PLANILHA ORÇAMENTÁRIA - PREÇOS MÁXIMOS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</si>
</sst>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0.0"/>
    <numFmt numFmtId="165" formatCode="&quot;R$&quot;\ #,##0.00"/>
    <numFmt numFmtId="166" formatCode="_(* #,##0.00_);_(* \(#,##0.00\);_(* &quot;-&quot;??_);_(@_)"/>
    <numFmt numFmtId="167" formatCode="_-&quot;R$&quot;* #,##0.00_-;\-&quot;R$&quot;* #,##0.00_-;_-&quot;R$&quot;* &quot;-&quot;??_-;_-@_-"/>
    <numFmt numFmtId="168" formatCode="0.0%"/>
  </numFmts>
  <fonts count="31">
    <font>
      <sz val="11"/>
      <color rgb="FF000000"/>
      <name val="Calibri"/>
      <family val="2"/>
      <charset val="204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color rgb="FF000000"/>
      <name val="Arial Narrow"/>
      <family val="2"/>
    </font>
    <font>
      <b/>
      <sz val="9"/>
      <color rgb="FF000000"/>
      <name val="Arial"/>
      <family val="2"/>
    </font>
    <font>
      <b/>
      <sz val="8"/>
      <color rgb="FF000000"/>
      <name val="Arial Narrow"/>
      <family val="2"/>
    </font>
    <font>
      <sz val="11"/>
      <color rgb="FF000000"/>
      <name val="Calibri"/>
      <family val="2"/>
      <charset val="204"/>
    </font>
    <font>
      <b/>
      <sz val="11"/>
      <color rgb="FF000000"/>
      <name val="Calibri"/>
      <family val="2"/>
      <charset val="204"/>
    </font>
    <font>
      <sz val="11"/>
      <color rgb="FF000000"/>
      <name val="Century Gothic"/>
      <family val="2"/>
    </font>
    <font>
      <b/>
      <sz val="11"/>
      <name val="Arial Narrow"/>
      <family val="2"/>
    </font>
    <font>
      <b/>
      <i/>
      <u/>
      <sz val="9"/>
      <name val="Arial Narrow"/>
      <family val="2"/>
    </font>
    <font>
      <b/>
      <sz val="9"/>
      <name val="Arial Narrow"/>
      <family val="2"/>
    </font>
    <font>
      <sz val="9"/>
      <color theme="1"/>
      <name val="Arial Narrow"/>
      <family val="2"/>
    </font>
    <font>
      <sz val="9"/>
      <name val="Arial Narrow"/>
      <family val="2"/>
    </font>
    <font>
      <sz val="10"/>
      <name val="Arial"/>
      <family val="2"/>
    </font>
    <font>
      <sz val="9"/>
      <color indexed="10"/>
      <name val="Geneva"/>
    </font>
    <font>
      <b/>
      <sz val="10"/>
      <name val="Arial Narrow"/>
      <family val="2"/>
    </font>
    <font>
      <b/>
      <sz val="14"/>
      <name val="Arial Narrow"/>
      <family val="2"/>
    </font>
    <font>
      <b/>
      <sz val="2"/>
      <name val="Arial Narrow"/>
      <family val="2"/>
    </font>
    <font>
      <sz val="11"/>
      <color rgb="FF000000"/>
      <name val="Calibri"/>
      <family val="2"/>
      <scheme val="minor"/>
    </font>
    <font>
      <sz val="9"/>
      <color rgb="FF000000"/>
      <name val="Arial Narrow"/>
      <family val="2"/>
    </font>
    <font>
      <sz val="9"/>
      <color rgb="FF000000"/>
      <name val="Calibri"/>
      <family val="2"/>
      <charset val="204"/>
    </font>
    <font>
      <b/>
      <sz val="9"/>
      <color rgb="FF000000"/>
      <name val="Calibri"/>
      <family val="2"/>
      <charset val="204"/>
    </font>
    <font>
      <strike/>
      <sz val="9"/>
      <color rgb="FF000000"/>
      <name val="Arial Narrow"/>
      <family val="2"/>
    </font>
    <font>
      <sz val="8"/>
      <color rgb="FF000000"/>
      <name val="Calibri"/>
      <family val="2"/>
      <charset val="204"/>
    </font>
    <font>
      <b/>
      <i/>
      <u/>
      <sz val="10"/>
      <name val="Arial Narrow"/>
      <family val="2"/>
    </font>
    <font>
      <b/>
      <i/>
      <sz val="10"/>
      <name val="Arial Narrow"/>
      <family val="2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79998168889431442"/>
        <bgColor indexed="64"/>
      </patternFill>
    </fill>
  </fills>
  <borders count="4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FF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FF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FF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FF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38">
    <xf numFmtId="0" fontId="0" fillId="0" borderId="0"/>
    <xf numFmtId="43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18" fillId="0" borderId="0"/>
    <xf numFmtId="0" fontId="18" fillId="0" borderId="0"/>
    <xf numFmtId="0" fontId="18" fillId="0" borderId="0"/>
    <xf numFmtId="0" fontId="18" fillId="0" borderId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0" fontId="18" fillId="0" borderId="0"/>
    <xf numFmtId="0" fontId="19" fillId="0" borderId="0"/>
    <xf numFmtId="44" fontId="5" fillId="0" borderId="0" applyFont="0" applyFill="0" applyBorder="0" applyAlignment="0" applyProtection="0"/>
    <xf numFmtId="0" fontId="18" fillId="0" borderId="0"/>
    <xf numFmtId="167" fontId="5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18" fillId="0" borderId="0"/>
    <xf numFmtId="9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23" fillId="0" borderId="0" applyFont="0" applyFill="0" applyBorder="0" applyAlignment="0" applyProtection="0"/>
    <xf numFmtId="0" fontId="23" fillId="0" borderId="0"/>
    <xf numFmtId="43" fontId="4" fillId="0" borderId="0" applyFont="0" applyFill="0" applyBorder="0" applyAlignment="0" applyProtection="0"/>
    <xf numFmtId="9" fontId="18" fillId="0" borderId="0"/>
    <xf numFmtId="0" fontId="3" fillId="0" borderId="0"/>
    <xf numFmtId="9" fontId="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2" fillId="0" borderId="0"/>
  </cellStyleXfs>
  <cellXfs count="157">
    <xf numFmtId="0" fontId="0" fillId="0" borderId="0" xfId="0"/>
    <xf numFmtId="0" fontId="0" fillId="0" borderId="0" xfId="0" applyAlignment="1"/>
    <xf numFmtId="0" fontId="0" fillId="0" borderId="0" xfId="0" applyAlignment="1">
      <alignment horizontal="center"/>
    </xf>
    <xf numFmtId="43" fontId="0" fillId="0" borderId="0" xfId="1" applyFont="1" applyAlignment="1"/>
    <xf numFmtId="43" fontId="11" fillId="0" borderId="0" xfId="1" applyFont="1" applyAlignment="1"/>
    <xf numFmtId="43" fontId="12" fillId="0" borderId="0" xfId="1" applyFont="1" applyAlignment="1"/>
    <xf numFmtId="0" fontId="0" fillId="0" borderId="0" xfId="0" applyAlignment="1">
      <alignment wrapText="1"/>
    </xf>
    <xf numFmtId="43" fontId="8" fillId="0" borderId="2" xfId="1" applyFont="1" applyBorder="1" applyAlignment="1">
      <alignment horizontal="center" vertical="center" wrapText="1"/>
    </xf>
    <xf numFmtId="0" fontId="0" fillId="0" borderId="0" xfId="0" applyFill="1" applyAlignment="1">
      <alignment wrapText="1"/>
    </xf>
    <xf numFmtId="43" fontId="8" fillId="0" borderId="6" xfId="1" applyFont="1" applyBorder="1" applyAlignment="1">
      <alignment horizontal="center" vertical="center" wrapText="1"/>
    </xf>
    <xf numFmtId="44" fontId="16" fillId="0" borderId="0" xfId="0" applyNumberFormat="1" applyFont="1"/>
    <xf numFmtId="164" fontId="16" fillId="0" borderId="0" xfId="0" applyNumberFormat="1" applyFont="1" applyFill="1"/>
    <xf numFmtId="2" fontId="16" fillId="0" borderId="0" xfId="0" applyNumberFormat="1" applyFont="1"/>
    <xf numFmtId="0" fontId="0" fillId="0" borderId="0" xfId="0" applyAlignment="1">
      <alignment vertical="center"/>
    </xf>
    <xf numFmtId="0" fontId="14" fillId="0" borderId="0" xfId="0" applyFont="1" applyFill="1" applyBorder="1" applyAlignment="1" applyProtection="1">
      <alignment horizontal="center" vertical="center" wrapText="1"/>
      <protection locked="0"/>
    </xf>
    <xf numFmtId="0" fontId="14" fillId="0" borderId="17" xfId="0" applyFont="1" applyFill="1" applyBorder="1" applyAlignment="1" applyProtection="1">
      <alignment horizontal="center" vertical="center" wrapText="1"/>
      <protection locked="0"/>
    </xf>
    <xf numFmtId="0" fontId="14" fillId="0" borderId="24" xfId="0" applyFont="1" applyFill="1" applyBorder="1" applyAlignment="1" applyProtection="1">
      <alignment horizontal="center" vertical="center" wrapText="1"/>
      <protection locked="0"/>
    </xf>
    <xf numFmtId="44" fontId="15" fillId="0" borderId="20" xfId="0" applyNumberFormat="1" applyFont="1" applyBorder="1" applyAlignment="1">
      <alignment vertical="center"/>
    </xf>
    <xf numFmtId="44" fontId="15" fillId="0" borderId="20" xfId="0" applyNumberFormat="1" applyFont="1" applyBorder="1" applyAlignment="1">
      <alignment vertical="center" wrapText="1"/>
    </xf>
    <xf numFmtId="164" fontId="17" fillId="0" borderId="5" xfId="0" applyNumberFormat="1" applyFont="1" applyBorder="1" applyAlignment="1" applyProtection="1">
      <alignment horizontal="center" wrapText="1"/>
    </xf>
    <xf numFmtId="164" fontId="17" fillId="0" borderId="5" xfId="0" applyNumberFormat="1" applyFont="1" applyFill="1" applyBorder="1" applyAlignment="1" applyProtection="1">
      <alignment horizontal="center" wrapText="1"/>
    </xf>
    <xf numFmtId="44" fontId="15" fillId="0" borderId="20" xfId="0" applyNumberFormat="1" applyFont="1" applyFill="1" applyBorder="1" applyAlignment="1">
      <alignment vertical="center"/>
    </xf>
    <xf numFmtId="164" fontId="17" fillId="3" borderId="5" xfId="0" applyNumberFormat="1" applyFont="1" applyFill="1" applyBorder="1" applyAlignment="1" applyProtection="1">
      <alignment horizontal="center" wrapText="1"/>
    </xf>
    <xf numFmtId="44" fontId="15" fillId="3" borderId="20" xfId="0" applyNumberFormat="1" applyFont="1" applyFill="1" applyBorder="1" applyAlignment="1">
      <alignment vertical="center"/>
    </xf>
    <xf numFmtId="165" fontId="14" fillId="0" borderId="0" xfId="0" applyNumberFormat="1" applyFont="1" applyFill="1" applyBorder="1" applyAlignment="1" applyProtection="1">
      <alignment horizontal="center" vertical="center" wrapText="1"/>
      <protection locked="0"/>
    </xf>
    <xf numFmtId="165" fontId="0" fillId="0" borderId="0" xfId="1" applyNumberFormat="1" applyFont="1" applyAlignment="1">
      <alignment horizontal="center"/>
    </xf>
    <xf numFmtId="165" fontId="17" fillId="0" borderId="5" xfId="0" applyNumberFormat="1" applyFont="1" applyBorder="1" applyAlignment="1">
      <alignment horizontal="center" vertical="center"/>
    </xf>
    <xf numFmtId="165" fontId="17" fillId="0" borderId="5" xfId="0" applyNumberFormat="1" applyFont="1" applyFill="1" applyBorder="1" applyAlignment="1">
      <alignment horizontal="center" vertical="center"/>
    </xf>
    <xf numFmtId="165" fontId="17" fillId="3" borderId="5" xfId="0" applyNumberFormat="1" applyFont="1" applyFill="1" applyBorder="1" applyAlignment="1">
      <alignment horizontal="center" vertical="center"/>
    </xf>
    <xf numFmtId="0" fontId="24" fillId="0" borderId="27" xfId="0" applyFont="1" applyBorder="1" applyAlignment="1">
      <alignment horizontal="center" vertical="center"/>
    </xf>
    <xf numFmtId="0" fontId="24" fillId="0" borderId="1" xfId="0" applyFont="1" applyBorder="1" applyAlignment="1">
      <alignment horizontal="left" vertical="center" wrapText="1"/>
    </xf>
    <xf numFmtId="0" fontId="24" fillId="0" borderId="1" xfId="0" applyFont="1" applyBorder="1" applyAlignment="1">
      <alignment horizontal="center" vertical="center"/>
    </xf>
    <xf numFmtId="2" fontId="24" fillId="0" borderId="3" xfId="0" applyNumberFormat="1" applyFont="1" applyBorder="1" applyAlignment="1">
      <alignment horizontal="center" vertical="center"/>
    </xf>
    <xf numFmtId="43" fontId="24" fillId="0" borderId="6" xfId="1" applyFont="1" applyBorder="1" applyAlignment="1">
      <alignment horizontal="left" vertical="center"/>
    </xf>
    <xf numFmtId="43" fontId="24" fillId="0" borderId="2" xfId="1" applyFont="1" applyBorder="1" applyAlignment="1">
      <alignment horizontal="left" vertical="center"/>
    </xf>
    <xf numFmtId="0" fontId="25" fillId="0" borderId="0" xfId="0" applyFont="1" applyFill="1" applyAlignment="1">
      <alignment vertical="center"/>
    </xf>
    <xf numFmtId="0" fontId="25" fillId="0" borderId="0" xfId="0" applyFont="1" applyAlignment="1">
      <alignment vertical="center"/>
    </xf>
    <xf numFmtId="0" fontId="24" fillId="0" borderId="3" xfId="0" applyFont="1" applyBorder="1" applyAlignment="1">
      <alignment horizontal="left" vertical="center" wrapText="1"/>
    </xf>
    <xf numFmtId="0" fontId="24" fillId="0" borderId="3" xfId="0" applyFont="1" applyBorder="1" applyAlignment="1">
      <alignment horizontal="center" vertical="center"/>
    </xf>
    <xf numFmtId="0" fontId="24" fillId="0" borderId="1" xfId="0" applyNumberFormat="1" applyFont="1" applyBorder="1" applyAlignment="1">
      <alignment horizontal="center" vertical="center"/>
    </xf>
    <xf numFmtId="0" fontId="24" fillId="0" borderId="1" xfId="0" applyFont="1" applyBorder="1" applyAlignment="1">
      <alignment horizontal="left" vertical="center"/>
    </xf>
    <xf numFmtId="0" fontId="24" fillId="3" borderId="27" xfId="0" applyFont="1" applyFill="1" applyBorder="1" applyAlignment="1">
      <alignment horizontal="center" vertical="center"/>
    </xf>
    <xf numFmtId="0" fontId="24" fillId="3" borderId="1" xfId="0" applyFont="1" applyFill="1" applyBorder="1" applyAlignment="1">
      <alignment horizontal="left" vertical="center" wrapText="1"/>
    </xf>
    <xf numFmtId="0" fontId="24" fillId="3" borderId="1" xfId="0" applyFont="1" applyFill="1" applyBorder="1" applyAlignment="1">
      <alignment horizontal="center" vertical="center"/>
    </xf>
    <xf numFmtId="43" fontId="24" fillId="3" borderId="6" xfId="1" applyFont="1" applyFill="1" applyBorder="1" applyAlignment="1">
      <alignment horizontal="left" vertical="center"/>
    </xf>
    <xf numFmtId="43" fontId="24" fillId="3" borderId="2" xfId="1" applyFont="1" applyFill="1" applyBorder="1" applyAlignment="1">
      <alignment horizontal="left" vertical="center"/>
    </xf>
    <xf numFmtId="0" fontId="25" fillId="3" borderId="0" xfId="0" applyFont="1" applyFill="1" applyAlignment="1">
      <alignment vertical="center"/>
    </xf>
    <xf numFmtId="0" fontId="24" fillId="0" borderId="1" xfId="0" applyFont="1" applyBorder="1" applyAlignment="1">
      <alignment horizontal="center" vertical="center" wrapText="1"/>
    </xf>
    <xf numFmtId="0" fontId="25" fillId="0" borderId="0" xfId="0" applyFont="1" applyFill="1" applyAlignment="1">
      <alignment vertical="center" wrapText="1"/>
    </xf>
    <xf numFmtId="0" fontId="25" fillId="0" borderId="0" xfId="0" applyFont="1" applyAlignment="1">
      <alignment vertical="center" wrapText="1"/>
    </xf>
    <xf numFmtId="0" fontId="24" fillId="0" borderId="1" xfId="0" applyFont="1" applyFill="1" applyBorder="1" applyAlignment="1">
      <alignment horizontal="left" vertical="center" wrapText="1"/>
    </xf>
    <xf numFmtId="0" fontId="24" fillId="0" borderId="1" xfId="0" applyFont="1" applyFill="1" applyBorder="1" applyAlignment="1">
      <alignment horizontal="center" vertical="center"/>
    </xf>
    <xf numFmtId="0" fontId="24" fillId="0" borderId="27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left" vertical="center" wrapText="1"/>
    </xf>
    <xf numFmtId="0" fontId="17" fillId="0" borderId="1" xfId="0" applyFont="1" applyBorder="1" applyAlignment="1">
      <alignment horizontal="left" vertical="center"/>
    </xf>
    <xf numFmtId="0" fontId="24" fillId="3" borderId="27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left" vertical="center" wrapText="1"/>
    </xf>
    <xf numFmtId="0" fontId="24" fillId="0" borderId="1" xfId="0" applyNumberFormat="1" applyFont="1" applyBorder="1" applyAlignment="1">
      <alignment horizontal="center" vertical="center" wrapText="1"/>
    </xf>
    <xf numFmtId="0" fontId="25" fillId="0" borderId="0" xfId="0" applyFont="1" applyAlignment="1"/>
    <xf numFmtId="164" fontId="17" fillId="0" borderId="5" xfId="0" applyNumberFormat="1" applyFont="1" applyBorder="1" applyAlignment="1" applyProtection="1">
      <alignment horizontal="center"/>
    </xf>
    <xf numFmtId="0" fontId="24" fillId="3" borderId="25" xfId="0" applyFont="1" applyFill="1" applyBorder="1" applyAlignment="1">
      <alignment horizontal="center" vertical="center"/>
    </xf>
    <xf numFmtId="43" fontId="28" fillId="0" borderId="0" xfId="0" applyNumberFormat="1" applyFont="1" applyAlignment="1">
      <alignment wrapText="1"/>
    </xf>
    <xf numFmtId="43" fontId="28" fillId="0" borderId="0" xfId="0" applyNumberFormat="1" applyFont="1" applyAlignment="1">
      <alignment vertical="center"/>
    </xf>
    <xf numFmtId="0" fontId="7" fillId="6" borderId="25" xfId="0" applyFont="1" applyFill="1" applyBorder="1" applyAlignment="1">
      <alignment horizontal="center" vertical="center"/>
    </xf>
    <xf numFmtId="0" fontId="7" fillId="6" borderId="3" xfId="0" applyFont="1" applyFill="1" applyBorder="1" applyAlignment="1">
      <alignment horizontal="left" vertical="center" wrapText="1"/>
    </xf>
    <xf numFmtId="0" fontId="25" fillId="6" borderId="3" xfId="0" applyFont="1" applyFill="1" applyBorder="1" applyAlignment="1">
      <alignment horizontal="center" vertical="center"/>
    </xf>
    <xf numFmtId="165" fontId="25" fillId="6" borderId="4" xfId="1" applyNumberFormat="1" applyFont="1" applyFill="1" applyBorder="1" applyAlignment="1">
      <alignment horizontal="center" vertical="center"/>
    </xf>
    <xf numFmtId="43" fontId="26" fillId="6" borderId="26" xfId="1" applyFont="1" applyFill="1" applyBorder="1" applyAlignment="1">
      <alignment horizontal="left" vertical="center"/>
    </xf>
    <xf numFmtId="43" fontId="7" fillId="4" borderId="28" xfId="1" applyFont="1" applyFill="1" applyBorder="1" applyAlignment="1">
      <alignment horizontal="right" vertical="top"/>
    </xf>
    <xf numFmtId="43" fontId="7" fillId="4" borderId="30" xfId="1" applyFont="1" applyFill="1" applyBorder="1" applyAlignment="1">
      <alignment horizontal="right" vertical="top"/>
    </xf>
    <xf numFmtId="0" fontId="9" fillId="6" borderId="31" xfId="0" applyFont="1" applyFill="1" applyBorder="1" applyAlignment="1">
      <alignment horizontal="center" vertical="center"/>
    </xf>
    <xf numFmtId="0" fontId="9" fillId="6" borderId="32" xfId="0" applyFont="1" applyFill="1" applyBorder="1" applyAlignment="1">
      <alignment horizontal="left" vertical="center" wrapText="1"/>
    </xf>
    <xf numFmtId="0" fontId="0" fillId="6" borderId="32" xfId="0" applyFill="1" applyBorder="1" applyAlignment="1">
      <alignment horizontal="center" vertical="center"/>
    </xf>
    <xf numFmtId="165" fontId="0" fillId="6" borderId="33" xfId="1" applyNumberFormat="1" applyFont="1" applyFill="1" applyBorder="1" applyAlignment="1">
      <alignment horizontal="center" vertical="center"/>
    </xf>
    <xf numFmtId="43" fontId="11" fillId="6" borderId="34" xfId="1" applyFont="1" applyFill="1" applyBorder="1" applyAlignment="1">
      <alignment horizontal="left" vertical="center"/>
    </xf>
    <xf numFmtId="43" fontId="25" fillId="6" borderId="26" xfId="1" applyFont="1" applyFill="1" applyBorder="1" applyAlignment="1">
      <alignment horizontal="left" vertical="center"/>
    </xf>
    <xf numFmtId="0" fontId="24" fillId="0" borderId="35" xfId="0" applyFont="1" applyBorder="1" applyAlignment="1">
      <alignment horizontal="center" vertical="center"/>
    </xf>
    <xf numFmtId="0" fontId="17" fillId="0" borderId="36" xfId="0" applyFont="1" applyBorder="1" applyAlignment="1">
      <alignment horizontal="left" vertical="center"/>
    </xf>
    <xf numFmtId="0" fontId="24" fillId="0" borderId="36" xfId="0" applyFont="1" applyBorder="1" applyAlignment="1">
      <alignment horizontal="center" vertical="center"/>
    </xf>
    <xf numFmtId="164" fontId="17" fillId="0" borderId="21" xfId="0" applyNumberFormat="1" applyFont="1" applyBorder="1" applyAlignment="1" applyProtection="1">
      <alignment horizontal="center" wrapText="1"/>
    </xf>
    <xf numFmtId="44" fontId="15" fillId="0" borderId="37" xfId="0" applyNumberFormat="1" applyFont="1" applyBorder="1" applyAlignment="1">
      <alignment vertical="center"/>
    </xf>
    <xf numFmtId="165" fontId="7" fillId="4" borderId="21" xfId="1" applyNumberFormat="1" applyFont="1" applyFill="1" applyBorder="1" applyAlignment="1">
      <alignment horizontal="center" vertical="center" wrapText="1"/>
    </xf>
    <xf numFmtId="43" fontId="7" fillId="4" borderId="29" xfId="1" applyFont="1" applyFill="1" applyBorder="1" applyAlignment="1">
      <alignment horizontal="right" vertical="top"/>
    </xf>
    <xf numFmtId="43" fontId="0" fillId="6" borderId="6" xfId="1" applyFont="1" applyFill="1" applyBorder="1" applyAlignment="1">
      <alignment horizontal="left" vertical="center"/>
    </xf>
    <xf numFmtId="43" fontId="0" fillId="6" borderId="2" xfId="1" applyFont="1" applyFill="1" applyBorder="1" applyAlignment="1">
      <alignment horizontal="left" vertical="center"/>
    </xf>
    <xf numFmtId="43" fontId="24" fillId="6" borderId="6" xfId="1" applyFont="1" applyFill="1" applyBorder="1" applyAlignment="1">
      <alignment horizontal="left" vertical="center"/>
    </xf>
    <xf numFmtId="43" fontId="24" fillId="6" borderId="2" xfId="1" applyFont="1" applyFill="1" applyBorder="1" applyAlignment="1">
      <alignment horizontal="left" vertical="center"/>
    </xf>
    <xf numFmtId="43" fontId="7" fillId="4" borderId="6" xfId="1" applyFont="1" applyFill="1" applyBorder="1" applyAlignment="1">
      <alignment horizontal="right" vertical="top"/>
    </xf>
    <xf numFmtId="43" fontId="7" fillId="4" borderId="2" xfId="1" applyFont="1" applyFill="1" applyBorder="1" applyAlignment="1">
      <alignment horizontal="right" vertical="top"/>
    </xf>
    <xf numFmtId="43" fontId="24" fillId="4" borderId="6" xfId="1" applyFont="1" applyFill="1" applyBorder="1" applyAlignment="1">
      <alignment horizontal="right" vertical="top"/>
    </xf>
    <xf numFmtId="43" fontId="24" fillId="4" borderId="2" xfId="1" applyFont="1" applyFill="1" applyBorder="1" applyAlignment="1">
      <alignment horizontal="right" vertical="top"/>
    </xf>
    <xf numFmtId="0" fontId="24" fillId="0" borderId="0" xfId="0" applyFont="1" applyFill="1" applyAlignment="1"/>
    <xf numFmtId="0" fontId="25" fillId="0" borderId="0" xfId="0" applyFont="1" applyFill="1" applyAlignment="1"/>
    <xf numFmtId="43" fontId="24" fillId="2" borderId="6" xfId="1" applyFont="1" applyFill="1" applyBorder="1" applyAlignment="1">
      <alignment horizontal="left" vertical="center"/>
    </xf>
    <xf numFmtId="43" fontId="24" fillId="2" borderId="2" xfId="1" applyFont="1" applyFill="1" applyBorder="1" applyAlignment="1">
      <alignment horizontal="left" vertical="center"/>
    </xf>
    <xf numFmtId="0" fontId="24" fillId="0" borderId="27" xfId="0" applyFont="1" applyFill="1" applyBorder="1" applyAlignment="1">
      <alignment horizontal="center" vertical="center"/>
    </xf>
    <xf numFmtId="43" fontId="24" fillId="0" borderId="6" xfId="1" applyFont="1" applyFill="1" applyBorder="1" applyAlignment="1">
      <alignment horizontal="left" vertical="center"/>
    </xf>
    <xf numFmtId="43" fontId="24" fillId="0" borderId="2" xfId="1" applyFont="1" applyFill="1" applyBorder="1" applyAlignment="1">
      <alignment horizontal="left" vertical="center"/>
    </xf>
    <xf numFmtId="0" fontId="24" fillId="0" borderId="1" xfId="0" applyFont="1" applyFill="1" applyBorder="1" applyAlignment="1">
      <alignment horizontal="left" vertical="center"/>
    </xf>
    <xf numFmtId="2" fontId="25" fillId="0" borderId="0" xfId="0" applyNumberFormat="1" applyFont="1" applyAlignment="1">
      <alignment vertical="center"/>
    </xf>
    <xf numFmtId="0" fontId="25" fillId="0" borderId="0" xfId="0" applyFont="1" applyFill="1" applyBorder="1" applyAlignment="1">
      <alignment vertical="center"/>
    </xf>
    <xf numFmtId="0" fontId="25" fillId="0" borderId="0" xfId="0" applyFont="1" applyFill="1" applyBorder="1" applyAlignment="1">
      <alignment vertical="center" wrapText="1"/>
    </xf>
    <xf numFmtId="2" fontId="25" fillId="0" borderId="0" xfId="0" applyNumberFormat="1" applyFont="1" applyFill="1" applyBorder="1" applyAlignment="1">
      <alignment vertical="center"/>
    </xf>
    <xf numFmtId="2" fontId="25" fillId="0" borderId="0" xfId="0" applyNumberFormat="1" applyFont="1" applyFill="1" applyBorder="1" applyAlignment="1">
      <alignment vertical="center" wrapText="1"/>
    </xf>
    <xf numFmtId="165" fontId="17" fillId="0" borderId="5" xfId="0" applyNumberFormat="1" applyFont="1" applyFill="1" applyBorder="1" applyAlignment="1">
      <alignment horizontal="center" vertical="center" wrapText="1"/>
    </xf>
    <xf numFmtId="0" fontId="24" fillId="0" borderId="25" xfId="0" applyFont="1" applyBorder="1" applyAlignment="1">
      <alignment horizontal="center" vertical="center"/>
    </xf>
    <xf numFmtId="165" fontId="25" fillId="0" borderId="0" xfId="0" applyNumberFormat="1" applyFont="1" applyAlignment="1">
      <alignment vertical="center"/>
    </xf>
    <xf numFmtId="165" fontId="17" fillId="3" borderId="5" xfId="0" applyNumberFormat="1" applyFont="1" applyFill="1" applyBorder="1" applyAlignment="1">
      <alignment horizontal="center" vertical="center" wrapText="1"/>
    </xf>
    <xf numFmtId="165" fontId="17" fillId="3" borderId="21" xfId="0" applyNumberFormat="1" applyFont="1" applyFill="1" applyBorder="1" applyAlignment="1">
      <alignment horizontal="center" vertical="center"/>
    </xf>
    <xf numFmtId="44" fontId="15" fillId="3" borderId="20" xfId="0" applyNumberFormat="1" applyFont="1" applyFill="1" applyBorder="1" applyAlignment="1">
      <alignment vertical="center" wrapText="1"/>
    </xf>
    <xf numFmtId="0" fontId="0" fillId="3" borderId="0" xfId="0" applyFill="1"/>
    <xf numFmtId="165" fontId="17" fillId="0" borderId="0" xfId="0" applyNumberFormat="1" applyFont="1" applyBorder="1" applyAlignment="1">
      <alignment horizontal="center" vertical="center"/>
    </xf>
    <xf numFmtId="165" fontId="25" fillId="0" borderId="0" xfId="0" applyNumberFormat="1" applyFont="1" applyBorder="1" applyAlignment="1">
      <alignment vertical="center"/>
    </xf>
    <xf numFmtId="168" fontId="25" fillId="0" borderId="0" xfId="0" applyNumberFormat="1" applyFont="1" applyBorder="1" applyAlignment="1">
      <alignment vertical="center"/>
    </xf>
    <xf numFmtId="0" fontId="25" fillId="0" borderId="0" xfId="0" applyFont="1" applyBorder="1" applyAlignment="1">
      <alignment vertical="center"/>
    </xf>
    <xf numFmtId="0" fontId="25" fillId="0" borderId="0" xfId="0" applyNumberFormat="1" applyFont="1" applyAlignment="1">
      <alignment vertical="center"/>
    </xf>
    <xf numFmtId="43" fontId="25" fillId="0" borderId="0" xfId="0" applyNumberFormat="1" applyFont="1" applyAlignment="1"/>
    <xf numFmtId="2" fontId="24" fillId="0" borderId="3" xfId="0" applyNumberFormat="1" applyFont="1" applyFill="1" applyBorder="1" applyAlignment="1">
      <alignment horizontal="center" vertical="center"/>
    </xf>
    <xf numFmtId="2" fontId="0" fillId="0" borderId="0" xfId="0" applyNumberFormat="1" applyAlignment="1">
      <alignment wrapText="1"/>
    </xf>
    <xf numFmtId="2" fontId="0" fillId="0" borderId="0" xfId="0" applyNumberFormat="1" applyAlignment="1">
      <alignment vertical="center"/>
    </xf>
    <xf numFmtId="2" fontId="28" fillId="0" borderId="0" xfId="0" applyNumberFormat="1" applyFont="1" applyAlignment="1">
      <alignment wrapText="1"/>
    </xf>
    <xf numFmtId="2" fontId="25" fillId="0" borderId="0" xfId="0" applyNumberFormat="1" applyFont="1" applyFill="1" applyAlignment="1">
      <alignment vertical="center"/>
    </xf>
    <xf numFmtId="0" fontId="7" fillId="4" borderId="23" xfId="0" applyFont="1" applyFill="1" applyBorder="1" applyAlignment="1">
      <alignment horizontal="right" vertical="top" wrapText="1" indent="1"/>
    </xf>
    <xf numFmtId="0" fontId="7" fillId="4" borderId="14" xfId="0" applyFont="1" applyFill="1" applyBorder="1" applyAlignment="1">
      <alignment horizontal="right" vertical="top" wrapText="1" indent="1"/>
    </xf>
    <xf numFmtId="0" fontId="7" fillId="4" borderId="38" xfId="0" applyFont="1" applyFill="1" applyBorder="1" applyAlignment="1">
      <alignment horizontal="right" vertical="top" wrapText="1" indent="1"/>
    </xf>
    <xf numFmtId="0" fontId="7" fillId="4" borderId="12" xfId="0" applyFont="1" applyFill="1" applyBorder="1" applyAlignment="1">
      <alignment horizontal="right" vertical="top" wrapText="1" indent="1"/>
    </xf>
    <xf numFmtId="0" fontId="7" fillId="4" borderId="13" xfId="0" applyFont="1" applyFill="1" applyBorder="1" applyAlignment="1">
      <alignment horizontal="right" vertical="top" wrapText="1" indent="1"/>
    </xf>
    <xf numFmtId="0" fontId="7" fillId="4" borderId="22" xfId="0" applyFont="1" applyFill="1" applyBorder="1" applyAlignment="1">
      <alignment horizontal="right" vertical="top" wrapText="1" indent="1"/>
    </xf>
    <xf numFmtId="0" fontId="7" fillId="4" borderId="39" xfId="0" applyFont="1" applyFill="1" applyBorder="1" applyAlignment="1">
      <alignment horizontal="right" vertical="top" wrapText="1" indent="1"/>
    </xf>
    <xf numFmtId="0" fontId="7" fillId="4" borderId="40" xfId="0" applyFont="1" applyFill="1" applyBorder="1" applyAlignment="1">
      <alignment horizontal="right" vertical="top" wrapText="1" indent="1"/>
    </xf>
    <xf numFmtId="0" fontId="7" fillId="4" borderId="41" xfId="0" applyFont="1" applyFill="1" applyBorder="1" applyAlignment="1">
      <alignment horizontal="right" vertical="top" wrapText="1" indent="1"/>
    </xf>
    <xf numFmtId="0" fontId="13" fillId="0" borderId="16" xfId="0" applyFont="1" applyFill="1" applyBorder="1" applyAlignment="1" applyProtection="1">
      <alignment horizontal="center" vertical="center" wrapText="1"/>
      <protection locked="0"/>
    </xf>
    <xf numFmtId="0" fontId="13" fillId="0" borderId="8" xfId="0" applyFont="1" applyFill="1" applyBorder="1" applyAlignment="1" applyProtection="1">
      <alignment horizontal="center" vertical="center" wrapText="1"/>
      <protection locked="0"/>
    </xf>
    <xf numFmtId="0" fontId="13" fillId="0" borderId="9" xfId="0" applyFont="1" applyFill="1" applyBorder="1" applyAlignment="1" applyProtection="1">
      <alignment horizontal="center" vertical="center" wrapText="1"/>
      <protection locked="0"/>
    </xf>
    <xf numFmtId="0" fontId="13" fillId="0" borderId="17" xfId="0" applyFont="1" applyFill="1" applyBorder="1" applyAlignment="1" applyProtection="1">
      <alignment horizontal="center" vertical="center" wrapText="1"/>
      <protection locked="0"/>
    </xf>
    <xf numFmtId="0" fontId="13" fillId="0" borderId="0" xfId="0" applyFont="1" applyFill="1" applyBorder="1" applyAlignment="1" applyProtection="1">
      <alignment horizontal="center" vertical="center" wrapText="1"/>
      <protection locked="0"/>
    </xf>
    <xf numFmtId="0" fontId="13" fillId="0" borderId="24" xfId="0" applyFont="1" applyFill="1" applyBorder="1" applyAlignment="1" applyProtection="1">
      <alignment horizontal="center" vertical="center" wrapText="1"/>
      <protection locked="0"/>
    </xf>
    <xf numFmtId="0" fontId="17" fillId="0" borderId="0" xfId="0" applyFont="1" applyFill="1" applyBorder="1" applyAlignment="1" applyProtection="1">
      <alignment horizontal="right" vertical="center" wrapText="1"/>
      <protection locked="0"/>
    </xf>
    <xf numFmtId="0" fontId="14" fillId="0" borderId="24" xfId="0" applyFont="1" applyFill="1" applyBorder="1" applyAlignment="1" applyProtection="1">
      <alignment horizontal="right" vertical="center" wrapText="1"/>
      <protection locked="0"/>
    </xf>
    <xf numFmtId="0" fontId="29" fillId="0" borderId="17" xfId="0" applyFont="1" applyFill="1" applyBorder="1" applyAlignment="1" applyProtection="1">
      <alignment horizontal="center" vertical="center" wrapText="1"/>
      <protection locked="0"/>
    </xf>
    <xf numFmtId="0" fontId="29" fillId="0" borderId="0" xfId="0" applyFont="1" applyFill="1" applyBorder="1" applyAlignment="1" applyProtection="1">
      <alignment horizontal="center" vertical="center" wrapText="1"/>
      <protection locked="0"/>
    </xf>
    <xf numFmtId="9" fontId="15" fillId="5" borderId="23" xfId="2" applyFont="1" applyFill="1" applyBorder="1" applyAlignment="1" applyProtection="1">
      <alignment horizontal="center" vertical="center" wrapText="1"/>
      <protection locked="0"/>
    </xf>
    <xf numFmtId="9" fontId="15" fillId="5" borderId="14" xfId="2" applyFont="1" applyFill="1" applyBorder="1" applyAlignment="1" applyProtection="1">
      <alignment horizontal="center" vertical="center" wrapText="1"/>
      <protection locked="0"/>
    </xf>
    <xf numFmtId="9" fontId="15" fillId="5" borderId="15" xfId="2" applyFont="1" applyFill="1" applyBorder="1" applyAlignment="1" applyProtection="1">
      <alignment horizontal="center" vertical="center" wrapText="1"/>
      <protection locked="0"/>
    </xf>
    <xf numFmtId="165" fontId="15" fillId="4" borderId="18" xfId="2" applyNumberFormat="1" applyFont="1" applyFill="1" applyBorder="1" applyAlignment="1" applyProtection="1">
      <alignment horizontal="center" vertical="center" wrapText="1"/>
      <protection locked="0"/>
    </xf>
    <xf numFmtId="43" fontId="7" fillId="4" borderId="19" xfId="1" applyFont="1" applyFill="1" applyBorder="1" applyAlignment="1">
      <alignment horizontal="center" vertical="center" wrapText="1"/>
    </xf>
    <xf numFmtId="43" fontId="7" fillId="4" borderId="37" xfId="1" applyFont="1" applyFill="1" applyBorder="1" applyAlignment="1">
      <alignment horizontal="center" vertical="center" wrapText="1"/>
    </xf>
    <xf numFmtId="0" fontId="7" fillId="4" borderId="18" xfId="0" applyFont="1" applyFill="1" applyBorder="1" applyAlignment="1">
      <alignment horizontal="center" vertical="center" wrapText="1"/>
    </xf>
    <xf numFmtId="0" fontId="7" fillId="4" borderId="21" xfId="0" applyFont="1" applyFill="1" applyBorder="1" applyAlignment="1">
      <alignment horizontal="center" vertical="center" wrapText="1"/>
    </xf>
    <xf numFmtId="0" fontId="7" fillId="4" borderId="7" xfId="0" applyFont="1" applyFill="1" applyBorder="1" applyAlignment="1">
      <alignment horizontal="center" vertical="center" wrapText="1"/>
    </xf>
    <xf numFmtId="0" fontId="7" fillId="4" borderId="11" xfId="0" applyFont="1" applyFill="1" applyBorder="1" applyAlignment="1">
      <alignment horizontal="center" vertical="center" wrapText="1"/>
    </xf>
    <xf numFmtId="0" fontId="7" fillId="4" borderId="7" xfId="0" applyFont="1" applyFill="1" applyBorder="1" applyAlignment="1">
      <alignment horizontal="right" vertical="top" wrapText="1" indent="1"/>
    </xf>
    <xf numFmtId="0" fontId="7" fillId="4" borderId="18" xfId="0" applyFont="1" applyFill="1" applyBorder="1" applyAlignment="1">
      <alignment horizontal="right" vertical="top" wrapText="1" indent="1"/>
    </xf>
    <xf numFmtId="0" fontId="7" fillId="4" borderId="10" xfId="0" applyFont="1" applyFill="1" applyBorder="1" applyAlignment="1">
      <alignment horizontal="right" vertical="top" wrapText="1" indent="1"/>
    </xf>
    <xf numFmtId="0" fontId="7" fillId="4" borderId="5" xfId="0" applyFont="1" applyFill="1" applyBorder="1" applyAlignment="1">
      <alignment horizontal="right" vertical="top" wrapText="1" indent="1"/>
    </xf>
    <xf numFmtId="0" fontId="7" fillId="4" borderId="11" xfId="0" applyFont="1" applyFill="1" applyBorder="1" applyAlignment="1">
      <alignment horizontal="right" vertical="top" wrapText="1" indent="1"/>
    </xf>
    <xf numFmtId="0" fontId="7" fillId="4" borderId="21" xfId="0" applyFont="1" applyFill="1" applyBorder="1" applyAlignment="1">
      <alignment horizontal="right" vertical="top" wrapText="1" indent="1"/>
    </xf>
  </cellXfs>
  <cellStyles count="38">
    <cellStyle name="Cancel" xfId="20"/>
    <cellStyle name="Cancel 2" xfId="14"/>
    <cellStyle name="Cancel 2 2" xfId="22"/>
    <cellStyle name="Cancel 4" xfId="13"/>
    <cellStyle name="Moeda 2" xfId="23"/>
    <cellStyle name="Moeda 3" xfId="21"/>
    <cellStyle name="Normal" xfId="0" builtinId="0"/>
    <cellStyle name="Normal 10" xfId="26"/>
    <cellStyle name="Normal 2" xfId="3"/>
    <cellStyle name="Normal 2 2 2" xfId="15"/>
    <cellStyle name="Normal 2 2 3" xfId="30"/>
    <cellStyle name="Normal 3" xfId="12"/>
    <cellStyle name="Normal 4" xfId="9"/>
    <cellStyle name="Normal 5" xfId="24"/>
    <cellStyle name="Normal 6" xfId="19"/>
    <cellStyle name="Normal 7" xfId="33"/>
    <cellStyle name="Normal 8" xfId="37"/>
    <cellStyle name="Porcentagem" xfId="2" builtinId="5"/>
    <cellStyle name="Porcentagem 2" xfId="4"/>
    <cellStyle name="Porcentagem 2 2" xfId="32"/>
    <cellStyle name="Porcentagem 2 3" xfId="27"/>
    <cellStyle name="Porcentagem 3" xfId="11"/>
    <cellStyle name="Porcentagem 4" xfId="25"/>
    <cellStyle name="Porcentagem 5" xfId="34"/>
    <cellStyle name="Separador de milhares 2" xfId="16"/>
    <cellStyle name="Separador de milhares 2 2" xfId="8"/>
    <cellStyle name="Separador de milhares 2 2 2" xfId="18"/>
    <cellStyle name="Separador de milhares 3" xfId="7"/>
    <cellStyle name="Separador de milhares 3 2" xfId="17"/>
    <cellStyle name="Vírgula" xfId="1" builtinId="3"/>
    <cellStyle name="Vírgula 2" xfId="5"/>
    <cellStyle name="Vírgula 2 2" xfId="29"/>
    <cellStyle name="Vírgula 2 2 2" xfId="35"/>
    <cellStyle name="Vírgula 2 3" xfId="28"/>
    <cellStyle name="Vírgula 3" xfId="6"/>
    <cellStyle name="Vírgula 4" xfId="10"/>
    <cellStyle name="Vírgula 5" xfId="31"/>
    <cellStyle name="Vírgula 6" xfId="36"/>
  </cellStyles>
  <dxfs count="0"/>
  <tableStyles count="0" defaultTableStyle="TableStyleMedium9" defaultPivotStyle="PivotStyleLight16"/>
  <colors>
    <mruColors>
      <color rgb="FF99FF99"/>
      <color rgb="FF00FFFF"/>
      <color rgb="FFFFFF99"/>
      <color rgb="FF99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304800</xdr:colOff>
          <xdr:row>1</xdr:row>
          <xdr:rowOff>95250</xdr:rowOff>
        </xdr:from>
        <xdr:to>
          <xdr:col>1</xdr:col>
          <xdr:colOff>523875</xdr:colOff>
          <xdr:row>2</xdr:row>
          <xdr:rowOff>409575</xdr:rowOff>
        </xdr:to>
        <xdr:sp macro="" textlink="">
          <xdr:nvSpPr>
            <xdr:cNvPr id="1025" name="Picture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blipFill dpi="0" rotWithShape="0">
              <a:blip xmlns:r="http://schemas.openxmlformats.org/officeDocument/2006/relationships"/>
              <a:srcRect/>
              <a:stretch>
                <a:fillRect/>
              </a:stretch>
            </a:blip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304800</xdr:colOff>
          <xdr:row>1</xdr:row>
          <xdr:rowOff>95250</xdr:rowOff>
        </xdr:from>
        <xdr:to>
          <xdr:col>1</xdr:col>
          <xdr:colOff>523875</xdr:colOff>
          <xdr:row>2</xdr:row>
          <xdr:rowOff>409575</xdr:rowOff>
        </xdr:to>
        <xdr:sp macro="" textlink="">
          <xdr:nvSpPr>
            <xdr:cNvPr id="5121" name="Picture 1" hidden="1">
              <a:extLst>
                <a:ext uri="{63B3BB69-23CF-44E3-9099-C40C66FF867C}">
                  <a14:compatExt spid="_x0000_s5121"/>
                </a:ext>
                <a:ext uri="{FF2B5EF4-FFF2-40B4-BE49-F238E27FC236}">
                  <a16:creationId xmlns:a16="http://schemas.microsoft.com/office/drawing/2014/main" id="{00000000-0008-0000-0100-000001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blipFill dpi="0" rotWithShape="0">
              <a:blip xmlns:r="http://schemas.openxmlformats.org/officeDocument/2006/relationships"/>
              <a:srcRect/>
              <a:stretch>
                <a:fillRect/>
              </a:stretch>
            </a:blip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304800</xdr:colOff>
          <xdr:row>1</xdr:row>
          <xdr:rowOff>95250</xdr:rowOff>
        </xdr:from>
        <xdr:to>
          <xdr:col>1</xdr:col>
          <xdr:colOff>523875</xdr:colOff>
          <xdr:row>2</xdr:row>
          <xdr:rowOff>409575</xdr:rowOff>
        </xdr:to>
        <xdr:sp macro="" textlink="">
          <xdr:nvSpPr>
            <xdr:cNvPr id="5122" name="Picture 1" hidden="1">
              <a:extLst>
                <a:ext uri="{63B3BB69-23CF-44E3-9099-C40C66FF867C}">
                  <a14:compatExt spid="_x0000_s5122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blipFill dpi="0" rotWithShape="0">
              <a:blip xmlns:r="http://schemas.openxmlformats.org/officeDocument/2006/relationships"/>
              <a:srcRect/>
              <a:stretch>
                <a:fillRect/>
              </a:stretch>
            </a:blip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304800</xdr:colOff>
          <xdr:row>1</xdr:row>
          <xdr:rowOff>95250</xdr:rowOff>
        </xdr:from>
        <xdr:to>
          <xdr:col>1</xdr:col>
          <xdr:colOff>523875</xdr:colOff>
          <xdr:row>2</xdr:row>
          <xdr:rowOff>409575</xdr:rowOff>
        </xdr:to>
        <xdr:sp macro="" textlink="">
          <xdr:nvSpPr>
            <xdr:cNvPr id="6145" name="Picture 1" hidden="1">
              <a:extLst>
                <a:ext uri="{63B3BB69-23CF-44E3-9099-C40C66FF867C}">
                  <a14:compatExt spid="_x0000_s6145"/>
                </a:ext>
                <a:ext uri="{FF2B5EF4-FFF2-40B4-BE49-F238E27FC236}">
                  <a16:creationId xmlns:a16="http://schemas.microsoft.com/office/drawing/2014/main" id="{00000000-0008-0000-0200-00000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blipFill dpi="0" rotWithShape="0">
              <a:blip xmlns:r="http://schemas.openxmlformats.org/officeDocument/2006/relationships"/>
              <a:srcRect/>
              <a:stretch>
                <a:fillRect/>
              </a:stretch>
            </a:blip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6" Type="http://schemas.openxmlformats.org/officeDocument/2006/relationships/oleObject" Target="../embeddings/oleObject3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R490"/>
  <sheetViews>
    <sheetView view="pageBreakPreview" zoomScale="115" zoomScaleNormal="100" zoomScaleSheetLayoutView="115" workbookViewId="0"/>
  </sheetViews>
  <sheetFormatPr defaultColWidth="9.140625" defaultRowHeight="15"/>
  <cols>
    <col min="1" max="1" width="10.28515625" style="1" customWidth="1"/>
    <col min="2" max="2" width="85.28515625" style="8" customWidth="1"/>
    <col min="3" max="4" width="10.28515625" style="2" customWidth="1"/>
    <col min="5" max="6" width="11.140625" style="25" customWidth="1"/>
    <col min="7" max="7" width="13.85546875" style="4" bestFit="1" customWidth="1"/>
    <col min="8" max="9" width="9.5703125" style="3" hidden="1" customWidth="1"/>
    <col min="10" max="10" width="13.42578125" style="1" customWidth="1"/>
    <col min="11" max="11" width="9.140625" style="1"/>
    <col min="12" max="12" width="11.85546875" style="1" bestFit="1" customWidth="1"/>
    <col min="13" max="16384" width="9.140625" style="1"/>
  </cols>
  <sheetData>
    <row r="1" spans="1:18" ht="15.75" thickBot="1"/>
    <row r="2" spans="1:18" ht="41.25" customHeight="1">
      <c r="A2" s="131" t="s">
        <v>659</v>
      </c>
      <c r="B2" s="132"/>
      <c r="C2" s="132"/>
      <c r="D2" s="132"/>
      <c r="E2" s="132"/>
      <c r="F2" s="132"/>
      <c r="G2" s="133"/>
      <c r="H2" s="5"/>
      <c r="I2" s="5"/>
    </row>
    <row r="3" spans="1:18" ht="41.25" customHeight="1">
      <c r="A3" s="134"/>
      <c r="B3" s="135"/>
      <c r="C3" s="135"/>
      <c r="D3" s="135"/>
      <c r="E3" s="135"/>
      <c r="F3" s="135"/>
      <c r="G3" s="136"/>
      <c r="H3" s="5"/>
      <c r="I3" s="5"/>
    </row>
    <row r="4" spans="1:18" ht="60" customHeight="1">
      <c r="A4" s="139" t="s">
        <v>944</v>
      </c>
      <c r="B4" s="140"/>
      <c r="C4" s="140"/>
      <c r="D4" s="140"/>
      <c r="E4" s="140"/>
      <c r="F4" s="137" t="s">
        <v>968</v>
      </c>
      <c r="G4" s="138"/>
      <c r="H4" s="5"/>
      <c r="I4" s="5"/>
    </row>
    <row r="5" spans="1:18" ht="8.25" customHeight="1">
      <c r="A5" s="15"/>
      <c r="B5" s="14"/>
      <c r="C5" s="14"/>
      <c r="D5" s="14"/>
      <c r="E5" s="24"/>
      <c r="F5" s="24"/>
      <c r="G5" s="16"/>
      <c r="H5" s="5"/>
      <c r="I5" s="5"/>
    </row>
    <row r="6" spans="1:18" ht="24.75" customHeight="1" thickBot="1">
      <c r="A6" s="141" t="s">
        <v>972</v>
      </c>
      <c r="B6" s="142"/>
      <c r="C6" s="142"/>
      <c r="D6" s="142"/>
      <c r="E6" s="142"/>
      <c r="F6" s="142"/>
      <c r="G6" s="143"/>
      <c r="H6" s="5"/>
      <c r="I6" s="5"/>
    </row>
    <row r="7" spans="1:18" ht="8.25" customHeight="1" thickBot="1">
      <c r="A7" s="15"/>
      <c r="B7" s="14"/>
      <c r="C7" s="14"/>
      <c r="D7" s="14"/>
      <c r="E7" s="24"/>
      <c r="F7" s="24"/>
      <c r="G7" s="16"/>
      <c r="H7" s="5"/>
      <c r="I7" s="5"/>
    </row>
    <row r="8" spans="1:18" ht="18.75" customHeight="1">
      <c r="A8" s="149" t="s">
        <v>394</v>
      </c>
      <c r="B8" s="147" t="s">
        <v>395</v>
      </c>
      <c r="C8" s="147" t="s">
        <v>396</v>
      </c>
      <c r="D8" s="147" t="s">
        <v>397</v>
      </c>
      <c r="E8" s="144" t="s">
        <v>457</v>
      </c>
      <c r="F8" s="144"/>
      <c r="G8" s="145" t="s">
        <v>458</v>
      </c>
      <c r="H8" s="5"/>
      <c r="I8" s="5"/>
    </row>
    <row r="9" spans="1:18" s="6" customFormat="1" ht="21" customHeight="1" thickBot="1">
      <c r="A9" s="150"/>
      <c r="B9" s="148"/>
      <c r="C9" s="148"/>
      <c r="D9" s="148"/>
      <c r="E9" s="81" t="s">
        <v>398</v>
      </c>
      <c r="F9" s="81" t="s">
        <v>391</v>
      </c>
      <c r="G9" s="146"/>
      <c r="H9" s="9" t="s">
        <v>392</v>
      </c>
      <c r="I9" s="7" t="s">
        <v>393</v>
      </c>
      <c r="J9" s="118"/>
      <c r="K9" s="1"/>
      <c r="L9" s="1"/>
      <c r="M9" s="1"/>
      <c r="N9" s="1"/>
      <c r="O9" s="1"/>
      <c r="P9" s="1"/>
      <c r="Q9" s="1"/>
      <c r="R9" s="1"/>
    </row>
    <row r="10" spans="1:18" s="13" customFormat="1">
      <c r="A10" s="70">
        <v>1</v>
      </c>
      <c r="B10" s="71" t="s">
        <v>460</v>
      </c>
      <c r="C10" s="72"/>
      <c r="D10" s="72"/>
      <c r="E10" s="73"/>
      <c r="F10" s="73"/>
      <c r="G10" s="74"/>
      <c r="H10" s="83"/>
      <c r="I10" s="84"/>
      <c r="J10" s="119"/>
      <c r="K10" s="1"/>
      <c r="L10" s="1"/>
      <c r="M10" s="1"/>
      <c r="N10" s="1"/>
      <c r="O10" s="1"/>
      <c r="P10" s="1"/>
      <c r="Q10" s="1"/>
      <c r="R10" s="1"/>
    </row>
    <row r="11" spans="1:18" s="36" customFormat="1">
      <c r="A11" s="41" t="s">
        <v>428</v>
      </c>
      <c r="B11" s="30" t="s">
        <v>967</v>
      </c>
      <c r="C11" s="31" t="s">
        <v>432</v>
      </c>
      <c r="D11" s="117">
        <f>SUM(G14:G483)/100*10/(E11+F11)</f>
        <v>1</v>
      </c>
      <c r="E11" s="27">
        <v>56656.785000000018</v>
      </c>
      <c r="F11" s="27">
        <v>37771.190000000017</v>
      </c>
      <c r="G11" s="21">
        <f>(D11*E11)+(D11*F11)</f>
        <v>94427.975000000035</v>
      </c>
      <c r="H11" s="44">
        <f t="shared" ref="H11:H13" si="0">E11*D11</f>
        <v>56656.785000000018</v>
      </c>
      <c r="I11" s="45">
        <f t="shared" ref="I11:I13" si="1">F11*D11</f>
        <v>37771.190000000017</v>
      </c>
      <c r="J11" s="120"/>
      <c r="K11" s="1"/>
      <c r="L11" s="1"/>
      <c r="M11" s="1"/>
      <c r="N11" s="1"/>
      <c r="O11" s="1"/>
      <c r="P11" s="1"/>
      <c r="Q11" s="1"/>
      <c r="R11" s="1"/>
    </row>
    <row r="12" spans="1:18" s="36" customFormat="1" ht="13.5">
      <c r="A12" s="41" t="s">
        <v>193</v>
      </c>
      <c r="B12" s="37" t="s">
        <v>942</v>
      </c>
      <c r="C12" s="31" t="s">
        <v>432</v>
      </c>
      <c r="D12" s="117">
        <f>SUM(G14:G483)/100*15/(E12+F12)</f>
        <v>1</v>
      </c>
      <c r="E12" s="27">
        <v>14164.196250000006</v>
      </c>
      <c r="F12" s="27">
        <v>127477.76625000004</v>
      </c>
      <c r="G12" s="21">
        <f>(D12*E12)+(D12*F12)</f>
        <v>141641.96250000005</v>
      </c>
      <c r="H12" s="44">
        <f t="shared" si="0"/>
        <v>14164.196250000006</v>
      </c>
      <c r="I12" s="45">
        <f t="shared" si="1"/>
        <v>127477.76625000004</v>
      </c>
      <c r="J12" s="120"/>
      <c r="L12" s="106"/>
      <c r="M12" s="115"/>
    </row>
    <row r="13" spans="1:18" s="36" customFormat="1" ht="13.5">
      <c r="A13" s="41" t="s">
        <v>429</v>
      </c>
      <c r="B13" s="37" t="s">
        <v>943</v>
      </c>
      <c r="C13" s="31" t="s">
        <v>432</v>
      </c>
      <c r="D13" s="117">
        <f>SUM(G14:G483)/100*1/(E13+F13)</f>
        <v>1</v>
      </c>
      <c r="E13" s="27">
        <v>0</v>
      </c>
      <c r="F13" s="27">
        <v>9442.7975000000042</v>
      </c>
      <c r="G13" s="21">
        <f t="shared" ref="G13" si="2">(D13*E13)+(D13*F13)</f>
        <v>9442.7975000000042</v>
      </c>
      <c r="H13" s="44">
        <f t="shared" si="0"/>
        <v>0</v>
      </c>
      <c r="I13" s="45">
        <f t="shared" si="1"/>
        <v>9442.7975000000042</v>
      </c>
      <c r="J13" s="120"/>
      <c r="M13" s="106"/>
    </row>
    <row r="14" spans="1:18" s="46" customFormat="1">
      <c r="A14" s="41" t="s">
        <v>940</v>
      </c>
      <c r="B14" s="42" t="s">
        <v>459</v>
      </c>
      <c r="C14" s="43" t="s">
        <v>432</v>
      </c>
      <c r="D14" s="117">
        <v>2</v>
      </c>
      <c r="E14" s="27">
        <v>0</v>
      </c>
      <c r="F14" s="27">
        <v>233.94</v>
      </c>
      <c r="G14" s="21">
        <f>(D14*E14)+(D14*F14)</f>
        <v>467.88</v>
      </c>
      <c r="H14" s="44">
        <f>E14*D14</f>
        <v>0</v>
      </c>
      <c r="I14" s="45">
        <f t="shared" ref="I14:I67" si="3">F14*D14</f>
        <v>467.88</v>
      </c>
      <c r="J14" s="118"/>
      <c r="K14" s="1"/>
      <c r="L14" s="1"/>
      <c r="M14" s="1"/>
      <c r="N14" s="1"/>
      <c r="O14" s="1"/>
      <c r="P14" s="1"/>
      <c r="Q14" s="1"/>
      <c r="R14" s="1"/>
    </row>
    <row r="15" spans="1:18" s="46" customFormat="1">
      <c r="A15" s="41" t="s">
        <v>941</v>
      </c>
      <c r="B15" s="42" t="s">
        <v>5</v>
      </c>
      <c r="C15" s="43" t="s">
        <v>6</v>
      </c>
      <c r="D15" s="117">
        <v>5000</v>
      </c>
      <c r="E15" s="27">
        <v>1.53</v>
      </c>
      <c r="F15" s="27">
        <v>0</v>
      </c>
      <c r="G15" s="21">
        <f>(D15*E15)+(D15*F15)</f>
        <v>7650</v>
      </c>
      <c r="H15" s="44">
        <v>7650</v>
      </c>
      <c r="I15" s="45">
        <v>0</v>
      </c>
      <c r="J15" s="118"/>
      <c r="K15" s="1"/>
      <c r="L15" s="1"/>
      <c r="M15" s="1"/>
      <c r="N15" s="1"/>
      <c r="O15" s="1"/>
      <c r="P15" s="1"/>
      <c r="Q15" s="1"/>
      <c r="R15" s="1"/>
    </row>
    <row r="16" spans="1:18" s="36" customFormat="1" ht="13.5">
      <c r="A16" s="63">
        <v>2</v>
      </c>
      <c r="B16" s="64" t="s">
        <v>416</v>
      </c>
      <c r="C16" s="65"/>
      <c r="D16" s="65"/>
      <c r="E16" s="66"/>
      <c r="F16" s="66"/>
      <c r="G16" s="67"/>
      <c r="H16" s="85">
        <f t="shared" ref="H16:H67" si="4">E16*D16</f>
        <v>0</v>
      </c>
      <c r="I16" s="86">
        <f t="shared" si="3"/>
        <v>0</v>
      </c>
      <c r="J16" s="121"/>
    </row>
    <row r="17" spans="1:10" s="36" customFormat="1" ht="13.5">
      <c r="A17" s="29" t="s">
        <v>194</v>
      </c>
      <c r="B17" s="30" t="s">
        <v>461</v>
      </c>
      <c r="C17" s="31" t="s">
        <v>4</v>
      </c>
      <c r="D17" s="39">
        <v>40</v>
      </c>
      <c r="E17" s="26">
        <v>0</v>
      </c>
      <c r="F17" s="26">
        <v>103.51</v>
      </c>
      <c r="G17" s="17">
        <f t="shared" ref="G17:G22" si="5">(D17*E17)+(D17*F17)</f>
        <v>4140.4000000000005</v>
      </c>
      <c r="H17" s="33">
        <f t="shared" si="4"/>
        <v>0</v>
      </c>
      <c r="I17" s="34">
        <f t="shared" si="3"/>
        <v>4140.4000000000005</v>
      </c>
      <c r="J17" s="121"/>
    </row>
    <row r="18" spans="1:10" s="36" customFormat="1" ht="13.5">
      <c r="A18" s="29" t="s">
        <v>195</v>
      </c>
      <c r="B18" s="30" t="s">
        <v>462</v>
      </c>
      <c r="C18" s="31" t="s">
        <v>4</v>
      </c>
      <c r="D18" s="39">
        <v>40</v>
      </c>
      <c r="E18" s="26">
        <v>0</v>
      </c>
      <c r="F18" s="26">
        <v>32.79</v>
      </c>
      <c r="G18" s="17">
        <f t="shared" si="5"/>
        <v>1311.6</v>
      </c>
      <c r="H18" s="33">
        <f t="shared" ref="H18:H22" si="6">E18*D18</f>
        <v>0</v>
      </c>
      <c r="I18" s="34">
        <f t="shared" ref="I18:I22" si="7">F18*D18</f>
        <v>1311.6</v>
      </c>
      <c r="J18" s="35"/>
    </row>
    <row r="19" spans="1:10" s="36" customFormat="1" ht="13.5">
      <c r="A19" s="29" t="s">
        <v>714</v>
      </c>
      <c r="B19" s="30" t="s">
        <v>715</v>
      </c>
      <c r="C19" s="31" t="s">
        <v>1</v>
      </c>
      <c r="D19" s="39">
        <v>80</v>
      </c>
      <c r="E19" s="26">
        <v>0</v>
      </c>
      <c r="F19" s="26">
        <v>201.12</v>
      </c>
      <c r="G19" s="17">
        <f t="shared" si="5"/>
        <v>16089.6</v>
      </c>
      <c r="H19" s="33">
        <f t="shared" si="6"/>
        <v>0</v>
      </c>
      <c r="I19" s="34">
        <f t="shared" si="7"/>
        <v>16089.6</v>
      </c>
      <c r="J19" s="35"/>
    </row>
    <row r="20" spans="1:10" s="36" customFormat="1" ht="13.5">
      <c r="A20" s="29" t="s">
        <v>196</v>
      </c>
      <c r="B20" s="30" t="s">
        <v>2</v>
      </c>
      <c r="C20" s="31" t="s">
        <v>1</v>
      </c>
      <c r="D20" s="39">
        <v>80</v>
      </c>
      <c r="E20" s="26">
        <v>0</v>
      </c>
      <c r="F20" s="26">
        <v>144.16</v>
      </c>
      <c r="G20" s="17">
        <f t="shared" si="5"/>
        <v>11532.8</v>
      </c>
      <c r="H20" s="33">
        <f t="shared" si="6"/>
        <v>0</v>
      </c>
      <c r="I20" s="34">
        <f t="shared" si="7"/>
        <v>11532.8</v>
      </c>
      <c r="J20" s="35"/>
    </row>
    <row r="21" spans="1:10" s="36" customFormat="1" ht="25.5" customHeight="1">
      <c r="A21" s="29" t="s">
        <v>716</v>
      </c>
      <c r="B21" s="30" t="s">
        <v>717</v>
      </c>
      <c r="C21" s="31" t="s">
        <v>4</v>
      </c>
      <c r="D21" s="39">
        <v>50</v>
      </c>
      <c r="E21" s="26">
        <v>0</v>
      </c>
      <c r="F21" s="26">
        <v>25.03</v>
      </c>
      <c r="G21" s="17">
        <f t="shared" si="5"/>
        <v>1251.5</v>
      </c>
      <c r="H21" s="33">
        <f t="shared" si="6"/>
        <v>0</v>
      </c>
      <c r="I21" s="34">
        <f t="shared" si="7"/>
        <v>1251.5</v>
      </c>
      <c r="J21" s="35"/>
    </row>
    <row r="22" spans="1:10" s="36" customFormat="1" ht="13.5">
      <c r="A22" s="29" t="s">
        <v>197</v>
      </c>
      <c r="B22" s="30" t="s">
        <v>3</v>
      </c>
      <c r="C22" s="31" t="s">
        <v>4</v>
      </c>
      <c r="D22" s="39">
        <v>50</v>
      </c>
      <c r="E22" s="26">
        <v>0</v>
      </c>
      <c r="F22" s="26">
        <v>18.02</v>
      </c>
      <c r="G22" s="17">
        <f t="shared" si="5"/>
        <v>901</v>
      </c>
      <c r="H22" s="33">
        <f t="shared" si="6"/>
        <v>0</v>
      </c>
      <c r="I22" s="34">
        <f t="shared" si="7"/>
        <v>901</v>
      </c>
      <c r="J22" s="35"/>
    </row>
    <row r="23" spans="1:10" s="36" customFormat="1" ht="13.5">
      <c r="A23" s="63">
        <v>3</v>
      </c>
      <c r="B23" s="64" t="s">
        <v>962</v>
      </c>
      <c r="C23" s="65"/>
      <c r="D23" s="65"/>
      <c r="E23" s="66"/>
      <c r="F23" s="66"/>
      <c r="G23" s="67"/>
      <c r="H23" s="85">
        <f t="shared" si="4"/>
        <v>0</v>
      </c>
      <c r="I23" s="86">
        <f t="shared" si="3"/>
        <v>0</v>
      </c>
      <c r="J23" s="35"/>
    </row>
    <row r="24" spans="1:10" s="36" customFormat="1" ht="27.75" customHeight="1">
      <c r="A24" s="29" t="s">
        <v>198</v>
      </c>
      <c r="B24" s="30" t="s">
        <v>628</v>
      </c>
      <c r="C24" s="31" t="s">
        <v>718</v>
      </c>
      <c r="D24" s="19">
        <v>50</v>
      </c>
      <c r="E24" s="26">
        <v>7.03</v>
      </c>
      <c r="F24" s="26">
        <v>12.71</v>
      </c>
      <c r="G24" s="17">
        <f>(D24*E24)+(D24*F24)</f>
        <v>987</v>
      </c>
      <c r="H24" s="33">
        <f t="shared" si="4"/>
        <v>351.5</v>
      </c>
      <c r="I24" s="34">
        <f t="shared" si="3"/>
        <v>635.5</v>
      </c>
      <c r="J24" s="35"/>
    </row>
    <row r="25" spans="1:10" s="36" customFormat="1" ht="13.5">
      <c r="A25" s="29" t="s">
        <v>623</v>
      </c>
      <c r="B25" s="30" t="s">
        <v>445</v>
      </c>
      <c r="C25" s="31" t="s">
        <v>0</v>
      </c>
      <c r="D25" s="19">
        <v>1</v>
      </c>
      <c r="E25" s="27">
        <v>1760.35</v>
      </c>
      <c r="F25" s="27">
        <v>1136.51</v>
      </c>
      <c r="G25" s="21">
        <f>(D25*E25)+(D25*F25)</f>
        <v>2896.8599999999997</v>
      </c>
      <c r="H25" s="93">
        <f t="shared" ref="H25" si="8">E25*D25</f>
        <v>1760.35</v>
      </c>
      <c r="I25" s="94">
        <f t="shared" ref="I25" si="9">F25*D25</f>
        <v>1136.51</v>
      </c>
      <c r="J25" s="35"/>
    </row>
    <row r="26" spans="1:10" s="36" customFormat="1" ht="13.5">
      <c r="A26" s="63">
        <v>4</v>
      </c>
      <c r="B26" s="64" t="s">
        <v>654</v>
      </c>
      <c r="C26" s="65"/>
      <c r="D26" s="65"/>
      <c r="E26" s="66"/>
      <c r="F26" s="66"/>
      <c r="G26" s="67"/>
      <c r="H26" s="85">
        <f t="shared" si="4"/>
        <v>0</v>
      </c>
      <c r="I26" s="86">
        <f t="shared" si="3"/>
        <v>0</v>
      </c>
      <c r="J26" s="35"/>
    </row>
    <row r="27" spans="1:10" s="36" customFormat="1" ht="13.5">
      <c r="A27" s="29" t="s">
        <v>199</v>
      </c>
      <c r="B27" s="30" t="s">
        <v>8</v>
      </c>
      <c r="C27" s="31" t="s">
        <v>719</v>
      </c>
      <c r="D27" s="19">
        <v>10</v>
      </c>
      <c r="E27" s="26">
        <v>0</v>
      </c>
      <c r="F27" s="26">
        <v>24.68</v>
      </c>
      <c r="G27" s="17">
        <f t="shared" ref="G27:G84" si="10">(D27*E27)+(D27*F27)</f>
        <v>246.8</v>
      </c>
      <c r="H27" s="33">
        <f t="shared" si="4"/>
        <v>0</v>
      </c>
      <c r="I27" s="34">
        <f t="shared" si="3"/>
        <v>246.8</v>
      </c>
      <c r="J27" s="35"/>
    </row>
    <row r="28" spans="1:10" s="36" customFormat="1" ht="13.5">
      <c r="A28" s="29" t="s">
        <v>200</v>
      </c>
      <c r="B28" s="30" t="s">
        <v>9</v>
      </c>
      <c r="C28" s="31" t="s">
        <v>720</v>
      </c>
      <c r="D28" s="19">
        <v>10</v>
      </c>
      <c r="E28" s="26">
        <v>12.12</v>
      </c>
      <c r="F28" s="26">
        <v>35.42</v>
      </c>
      <c r="G28" s="17">
        <f t="shared" si="10"/>
        <v>475.40000000000003</v>
      </c>
      <c r="H28" s="33">
        <f t="shared" ref="H28:H65" si="11">E28*D28</f>
        <v>121.19999999999999</v>
      </c>
      <c r="I28" s="34">
        <f t="shared" ref="I28:I65" si="12">F28*D28</f>
        <v>354.20000000000005</v>
      </c>
      <c r="J28" s="35"/>
    </row>
    <row r="29" spans="1:10" s="36" customFormat="1" ht="13.5">
      <c r="A29" s="29" t="s">
        <v>201</v>
      </c>
      <c r="B29" s="30" t="s">
        <v>10</v>
      </c>
      <c r="C29" s="31" t="s">
        <v>720</v>
      </c>
      <c r="D29" s="19">
        <v>10</v>
      </c>
      <c r="E29" s="26">
        <v>22.83</v>
      </c>
      <c r="F29" s="26">
        <v>66.55</v>
      </c>
      <c r="G29" s="17">
        <f t="shared" si="10"/>
        <v>893.8</v>
      </c>
      <c r="H29" s="33">
        <f t="shared" si="11"/>
        <v>228.29999999999998</v>
      </c>
      <c r="I29" s="34">
        <f t="shared" si="12"/>
        <v>665.5</v>
      </c>
      <c r="J29" s="35"/>
    </row>
    <row r="30" spans="1:10" s="36" customFormat="1" ht="13.5">
      <c r="A30" s="29" t="s">
        <v>202</v>
      </c>
      <c r="B30" s="30" t="s">
        <v>11</v>
      </c>
      <c r="C30" s="31" t="s">
        <v>720</v>
      </c>
      <c r="D30" s="19">
        <v>10</v>
      </c>
      <c r="E30" s="26">
        <v>0</v>
      </c>
      <c r="F30" s="26">
        <v>149.83000000000001</v>
      </c>
      <c r="G30" s="17">
        <f t="shared" si="10"/>
        <v>1498.3000000000002</v>
      </c>
      <c r="H30" s="33">
        <f t="shared" si="11"/>
        <v>0</v>
      </c>
      <c r="I30" s="34">
        <f t="shared" si="12"/>
        <v>1498.3000000000002</v>
      </c>
      <c r="J30" s="35"/>
    </row>
    <row r="31" spans="1:10" s="36" customFormat="1" ht="13.5">
      <c r="A31" s="29" t="s">
        <v>203</v>
      </c>
      <c r="B31" s="30" t="s">
        <v>12</v>
      </c>
      <c r="C31" s="31" t="s">
        <v>719</v>
      </c>
      <c r="D31" s="19">
        <v>50</v>
      </c>
      <c r="E31" s="26">
        <v>0</v>
      </c>
      <c r="F31" s="26">
        <v>20.86</v>
      </c>
      <c r="G31" s="17">
        <f t="shared" si="10"/>
        <v>1043</v>
      </c>
      <c r="H31" s="33">
        <f t="shared" si="11"/>
        <v>0</v>
      </c>
      <c r="I31" s="34">
        <f t="shared" si="12"/>
        <v>1043</v>
      </c>
      <c r="J31" s="35"/>
    </row>
    <row r="32" spans="1:10" s="36" customFormat="1" ht="13.5">
      <c r="A32" s="29" t="s">
        <v>430</v>
      </c>
      <c r="B32" s="30" t="s">
        <v>721</v>
      </c>
      <c r="C32" s="31" t="s">
        <v>719</v>
      </c>
      <c r="D32" s="19">
        <v>50</v>
      </c>
      <c r="E32" s="26">
        <v>0</v>
      </c>
      <c r="F32" s="26">
        <v>18.149999999999999</v>
      </c>
      <c r="G32" s="17">
        <f t="shared" si="10"/>
        <v>907.49999999999989</v>
      </c>
      <c r="H32" s="33">
        <f t="shared" si="11"/>
        <v>0</v>
      </c>
      <c r="I32" s="34">
        <f t="shared" si="12"/>
        <v>907.49999999999989</v>
      </c>
      <c r="J32" s="35"/>
    </row>
    <row r="33" spans="1:10" s="36" customFormat="1" ht="13.5">
      <c r="A33" s="29" t="s">
        <v>204</v>
      </c>
      <c r="B33" s="30" t="s">
        <v>13</v>
      </c>
      <c r="C33" s="31" t="s">
        <v>719</v>
      </c>
      <c r="D33" s="19">
        <v>50</v>
      </c>
      <c r="E33" s="26">
        <v>0.96</v>
      </c>
      <c r="F33" s="26">
        <v>3.38</v>
      </c>
      <c r="G33" s="17">
        <f t="shared" si="10"/>
        <v>217</v>
      </c>
      <c r="H33" s="33">
        <f t="shared" si="11"/>
        <v>48</v>
      </c>
      <c r="I33" s="34">
        <f t="shared" si="12"/>
        <v>169</v>
      </c>
      <c r="J33" s="35"/>
    </row>
    <row r="34" spans="1:10" s="36" customFormat="1" ht="27" customHeight="1">
      <c r="A34" s="29" t="s">
        <v>431</v>
      </c>
      <c r="B34" s="30" t="s">
        <v>662</v>
      </c>
      <c r="C34" s="31" t="s">
        <v>719</v>
      </c>
      <c r="D34" s="19">
        <v>10</v>
      </c>
      <c r="E34" s="26">
        <v>0</v>
      </c>
      <c r="F34" s="26">
        <v>9.33</v>
      </c>
      <c r="G34" s="17">
        <f t="shared" si="10"/>
        <v>93.3</v>
      </c>
      <c r="H34" s="33">
        <f t="shared" si="11"/>
        <v>0</v>
      </c>
      <c r="I34" s="34">
        <f t="shared" si="12"/>
        <v>93.3</v>
      </c>
      <c r="J34" s="35"/>
    </row>
    <row r="35" spans="1:10" s="36" customFormat="1" ht="13.5">
      <c r="A35" s="29" t="s">
        <v>463</v>
      </c>
      <c r="B35" s="30" t="s">
        <v>722</v>
      </c>
      <c r="C35" s="31" t="s">
        <v>719</v>
      </c>
      <c r="D35" s="19">
        <v>75</v>
      </c>
      <c r="E35" s="26">
        <v>0</v>
      </c>
      <c r="F35" s="26">
        <v>14.57</v>
      </c>
      <c r="G35" s="17">
        <f t="shared" si="10"/>
        <v>1092.75</v>
      </c>
      <c r="H35" s="33">
        <f t="shared" si="11"/>
        <v>0</v>
      </c>
      <c r="I35" s="34">
        <f t="shared" si="12"/>
        <v>1092.75</v>
      </c>
      <c r="J35" s="35"/>
    </row>
    <row r="36" spans="1:10" s="36" customFormat="1" ht="13.5">
      <c r="A36" s="29" t="s">
        <v>464</v>
      </c>
      <c r="B36" s="30" t="s">
        <v>723</v>
      </c>
      <c r="C36" s="31" t="s">
        <v>719</v>
      </c>
      <c r="D36" s="19">
        <v>10</v>
      </c>
      <c r="E36" s="26">
        <v>0</v>
      </c>
      <c r="F36" s="26">
        <v>16.420000000000002</v>
      </c>
      <c r="G36" s="17">
        <f t="shared" si="10"/>
        <v>164.20000000000002</v>
      </c>
      <c r="H36" s="33">
        <f t="shared" si="11"/>
        <v>0</v>
      </c>
      <c r="I36" s="34">
        <f t="shared" si="12"/>
        <v>164.20000000000002</v>
      </c>
      <c r="J36" s="35"/>
    </row>
    <row r="37" spans="1:10" s="36" customFormat="1" ht="13.5">
      <c r="A37" s="29" t="s">
        <v>465</v>
      </c>
      <c r="B37" s="30" t="s">
        <v>724</v>
      </c>
      <c r="C37" s="31" t="s">
        <v>719</v>
      </c>
      <c r="D37" s="19">
        <v>10</v>
      </c>
      <c r="E37" s="26">
        <v>0</v>
      </c>
      <c r="F37" s="26">
        <v>24.63</v>
      </c>
      <c r="G37" s="17">
        <f t="shared" si="10"/>
        <v>246.29999999999998</v>
      </c>
      <c r="H37" s="33">
        <f t="shared" si="11"/>
        <v>0</v>
      </c>
      <c r="I37" s="34">
        <f t="shared" si="12"/>
        <v>246.29999999999998</v>
      </c>
      <c r="J37" s="35"/>
    </row>
    <row r="38" spans="1:10" s="36" customFormat="1" ht="13.5">
      <c r="A38" s="29" t="s">
        <v>205</v>
      </c>
      <c r="B38" s="30" t="s">
        <v>14</v>
      </c>
      <c r="C38" s="31" t="s">
        <v>719</v>
      </c>
      <c r="D38" s="19">
        <v>10</v>
      </c>
      <c r="E38" s="26">
        <v>0</v>
      </c>
      <c r="F38" s="26">
        <v>18.47</v>
      </c>
      <c r="G38" s="17">
        <f t="shared" si="10"/>
        <v>184.7</v>
      </c>
      <c r="H38" s="33">
        <f t="shared" si="11"/>
        <v>0</v>
      </c>
      <c r="I38" s="34">
        <f t="shared" si="12"/>
        <v>184.7</v>
      </c>
      <c r="J38" s="35"/>
    </row>
    <row r="39" spans="1:10" s="36" customFormat="1" ht="13.5">
      <c r="A39" s="29" t="s">
        <v>206</v>
      </c>
      <c r="B39" s="30" t="s">
        <v>15</v>
      </c>
      <c r="C39" s="31" t="s">
        <v>719</v>
      </c>
      <c r="D39" s="19">
        <v>10</v>
      </c>
      <c r="E39" s="26">
        <v>0</v>
      </c>
      <c r="F39" s="26">
        <v>20.53</v>
      </c>
      <c r="G39" s="17">
        <f t="shared" si="10"/>
        <v>205.3</v>
      </c>
      <c r="H39" s="33">
        <f t="shared" si="11"/>
        <v>0</v>
      </c>
      <c r="I39" s="34">
        <f t="shared" si="12"/>
        <v>205.3</v>
      </c>
      <c r="J39" s="35"/>
    </row>
    <row r="40" spans="1:10" s="36" customFormat="1" ht="13.5">
      <c r="A40" s="29" t="s">
        <v>466</v>
      </c>
      <c r="B40" s="40" t="s">
        <v>725</v>
      </c>
      <c r="C40" s="31" t="s">
        <v>719</v>
      </c>
      <c r="D40" s="19">
        <v>150</v>
      </c>
      <c r="E40" s="27">
        <v>0</v>
      </c>
      <c r="F40" s="27">
        <v>16.420000000000002</v>
      </c>
      <c r="G40" s="17">
        <f t="shared" si="10"/>
        <v>2463.0000000000005</v>
      </c>
      <c r="H40" s="33">
        <f t="shared" si="11"/>
        <v>0</v>
      </c>
      <c r="I40" s="34">
        <f t="shared" si="12"/>
        <v>2463.0000000000005</v>
      </c>
      <c r="J40" s="35"/>
    </row>
    <row r="41" spans="1:10" s="36" customFormat="1" ht="13.5">
      <c r="A41" s="29" t="s">
        <v>207</v>
      </c>
      <c r="B41" s="30" t="s">
        <v>16</v>
      </c>
      <c r="C41" s="31" t="s">
        <v>719</v>
      </c>
      <c r="D41" s="19">
        <v>100</v>
      </c>
      <c r="E41" s="26">
        <v>0.65</v>
      </c>
      <c r="F41" s="26">
        <v>2.2999999999999998</v>
      </c>
      <c r="G41" s="17">
        <f t="shared" si="10"/>
        <v>295</v>
      </c>
      <c r="H41" s="33">
        <f t="shared" si="11"/>
        <v>65</v>
      </c>
      <c r="I41" s="34">
        <f t="shared" si="12"/>
        <v>229.99999999999997</v>
      </c>
      <c r="J41" s="35"/>
    </row>
    <row r="42" spans="1:10" s="36" customFormat="1" ht="13.5">
      <c r="A42" s="29" t="s">
        <v>208</v>
      </c>
      <c r="B42" s="30" t="s">
        <v>702</v>
      </c>
      <c r="C42" s="31" t="s">
        <v>720</v>
      </c>
      <c r="D42" s="19">
        <v>10</v>
      </c>
      <c r="E42" s="26">
        <v>0</v>
      </c>
      <c r="F42" s="26">
        <v>61.26</v>
      </c>
      <c r="G42" s="17">
        <f t="shared" si="10"/>
        <v>612.6</v>
      </c>
      <c r="H42" s="33">
        <f t="shared" si="11"/>
        <v>0</v>
      </c>
      <c r="I42" s="34">
        <f t="shared" si="12"/>
        <v>612.6</v>
      </c>
      <c r="J42" s="35"/>
    </row>
    <row r="43" spans="1:10" s="36" customFormat="1" ht="13.5">
      <c r="A43" s="29" t="s">
        <v>209</v>
      </c>
      <c r="B43" s="30" t="s">
        <v>17</v>
      </c>
      <c r="C43" s="31" t="s">
        <v>7</v>
      </c>
      <c r="D43" s="19">
        <v>10</v>
      </c>
      <c r="E43" s="26">
        <v>0</v>
      </c>
      <c r="F43" s="26">
        <v>74.84</v>
      </c>
      <c r="G43" s="17">
        <f t="shared" si="10"/>
        <v>748.40000000000009</v>
      </c>
      <c r="H43" s="33">
        <f t="shared" si="11"/>
        <v>0</v>
      </c>
      <c r="I43" s="34">
        <f t="shared" si="12"/>
        <v>748.40000000000009</v>
      </c>
      <c r="J43" s="35"/>
    </row>
    <row r="44" spans="1:10" s="36" customFormat="1" ht="13.5">
      <c r="A44" s="29" t="s">
        <v>210</v>
      </c>
      <c r="B44" s="30" t="s">
        <v>18</v>
      </c>
      <c r="C44" s="31" t="s">
        <v>7</v>
      </c>
      <c r="D44" s="19">
        <v>5</v>
      </c>
      <c r="E44" s="26">
        <v>0</v>
      </c>
      <c r="F44" s="26">
        <v>51</v>
      </c>
      <c r="G44" s="17">
        <f t="shared" si="10"/>
        <v>255</v>
      </c>
      <c r="H44" s="33">
        <f t="shared" si="11"/>
        <v>0</v>
      </c>
      <c r="I44" s="34">
        <f t="shared" si="12"/>
        <v>255</v>
      </c>
      <c r="J44" s="35"/>
    </row>
    <row r="45" spans="1:10" s="36" customFormat="1" ht="13.5">
      <c r="A45" s="29" t="s">
        <v>211</v>
      </c>
      <c r="B45" s="30" t="s">
        <v>19</v>
      </c>
      <c r="C45" s="31" t="s">
        <v>719</v>
      </c>
      <c r="D45" s="19">
        <v>50</v>
      </c>
      <c r="E45" s="26">
        <v>6.2</v>
      </c>
      <c r="F45" s="26">
        <v>4.57</v>
      </c>
      <c r="G45" s="17">
        <f t="shared" si="10"/>
        <v>538.5</v>
      </c>
      <c r="H45" s="33">
        <f t="shared" si="11"/>
        <v>310</v>
      </c>
      <c r="I45" s="34">
        <f t="shared" si="12"/>
        <v>228.5</v>
      </c>
      <c r="J45" s="35"/>
    </row>
    <row r="46" spans="1:10" s="36" customFormat="1" ht="13.5">
      <c r="A46" s="29" t="s">
        <v>467</v>
      </c>
      <c r="B46" s="30" t="s">
        <v>20</v>
      </c>
      <c r="C46" s="31" t="s">
        <v>7</v>
      </c>
      <c r="D46" s="19">
        <v>5</v>
      </c>
      <c r="E46" s="27">
        <v>0</v>
      </c>
      <c r="F46" s="27">
        <v>369.4</v>
      </c>
      <c r="G46" s="17">
        <f t="shared" si="10"/>
        <v>1847</v>
      </c>
      <c r="H46" s="33">
        <f t="shared" si="11"/>
        <v>0</v>
      </c>
      <c r="I46" s="34">
        <f t="shared" si="12"/>
        <v>1847</v>
      </c>
      <c r="J46" s="35"/>
    </row>
    <row r="47" spans="1:10" s="36" customFormat="1" ht="13.5">
      <c r="A47" s="29" t="s">
        <v>212</v>
      </c>
      <c r="B47" s="30" t="s">
        <v>21</v>
      </c>
      <c r="C47" s="31" t="s">
        <v>7</v>
      </c>
      <c r="D47" s="19">
        <v>1</v>
      </c>
      <c r="E47" s="27">
        <v>0</v>
      </c>
      <c r="F47" s="27">
        <v>1064.75</v>
      </c>
      <c r="G47" s="17">
        <f t="shared" si="10"/>
        <v>1064.75</v>
      </c>
      <c r="H47" s="33">
        <f t="shared" si="11"/>
        <v>0</v>
      </c>
      <c r="I47" s="34">
        <f t="shared" si="12"/>
        <v>1064.75</v>
      </c>
      <c r="J47" s="35"/>
    </row>
    <row r="48" spans="1:10" s="36" customFormat="1" ht="13.5">
      <c r="A48" s="29" t="s">
        <v>213</v>
      </c>
      <c r="B48" s="30" t="s">
        <v>22</v>
      </c>
      <c r="C48" s="31" t="s">
        <v>719</v>
      </c>
      <c r="D48" s="19">
        <v>25</v>
      </c>
      <c r="E48" s="26">
        <v>0.4</v>
      </c>
      <c r="F48" s="26">
        <v>1.25</v>
      </c>
      <c r="G48" s="17">
        <f t="shared" si="10"/>
        <v>41.25</v>
      </c>
      <c r="H48" s="33">
        <f t="shared" si="11"/>
        <v>10</v>
      </c>
      <c r="I48" s="34">
        <f t="shared" si="12"/>
        <v>31.25</v>
      </c>
      <c r="J48" s="35"/>
    </row>
    <row r="49" spans="1:10" s="36" customFormat="1" ht="13.5">
      <c r="A49" s="29" t="s">
        <v>214</v>
      </c>
      <c r="B49" s="30" t="s">
        <v>23</v>
      </c>
      <c r="C49" s="31" t="s">
        <v>24</v>
      </c>
      <c r="D49" s="19">
        <v>100</v>
      </c>
      <c r="E49" s="26">
        <v>0</v>
      </c>
      <c r="F49" s="26">
        <v>2.38</v>
      </c>
      <c r="G49" s="17">
        <f t="shared" si="10"/>
        <v>238</v>
      </c>
      <c r="H49" s="33">
        <f t="shared" si="11"/>
        <v>0</v>
      </c>
      <c r="I49" s="34">
        <f t="shared" si="12"/>
        <v>238</v>
      </c>
      <c r="J49" s="35"/>
    </row>
    <row r="50" spans="1:10" s="36" customFormat="1" ht="13.5">
      <c r="A50" s="29" t="s">
        <v>468</v>
      </c>
      <c r="B50" s="30" t="s">
        <v>726</v>
      </c>
      <c r="C50" s="31" t="s">
        <v>719</v>
      </c>
      <c r="D50" s="19">
        <v>20</v>
      </c>
      <c r="E50" s="26">
        <v>0</v>
      </c>
      <c r="F50" s="26">
        <v>24.68</v>
      </c>
      <c r="G50" s="17">
        <f t="shared" si="10"/>
        <v>493.6</v>
      </c>
      <c r="H50" s="33">
        <f t="shared" si="11"/>
        <v>0</v>
      </c>
      <c r="I50" s="34">
        <f t="shared" si="12"/>
        <v>493.6</v>
      </c>
      <c r="J50" s="35"/>
    </row>
    <row r="51" spans="1:10" s="36" customFormat="1" ht="13.5">
      <c r="A51" s="29" t="s">
        <v>215</v>
      </c>
      <c r="B51" s="30" t="s">
        <v>25</v>
      </c>
      <c r="C51" s="31" t="s">
        <v>719</v>
      </c>
      <c r="D51" s="19">
        <v>20</v>
      </c>
      <c r="E51" s="26">
        <v>1.08</v>
      </c>
      <c r="F51" s="26">
        <v>3.82</v>
      </c>
      <c r="G51" s="17">
        <f t="shared" si="10"/>
        <v>98</v>
      </c>
      <c r="H51" s="33">
        <f t="shared" si="11"/>
        <v>21.6</v>
      </c>
      <c r="I51" s="34">
        <f t="shared" si="12"/>
        <v>76.399999999999991</v>
      </c>
      <c r="J51" s="35"/>
    </row>
    <row r="52" spans="1:10" s="36" customFormat="1" ht="13.5">
      <c r="A52" s="29" t="s">
        <v>469</v>
      </c>
      <c r="B52" s="30" t="s">
        <v>727</v>
      </c>
      <c r="C52" s="31" t="s">
        <v>719</v>
      </c>
      <c r="D52" s="19">
        <v>20</v>
      </c>
      <c r="E52" s="27">
        <v>0.28999999999999998</v>
      </c>
      <c r="F52" s="27">
        <v>1.19</v>
      </c>
      <c r="G52" s="17">
        <f t="shared" si="10"/>
        <v>29.599999999999998</v>
      </c>
      <c r="H52" s="33">
        <f t="shared" si="11"/>
        <v>5.8</v>
      </c>
      <c r="I52" s="34">
        <f t="shared" si="12"/>
        <v>23.799999999999997</v>
      </c>
      <c r="J52" s="35"/>
    </row>
    <row r="53" spans="1:10" s="36" customFormat="1" ht="13.5">
      <c r="A53" s="29" t="s">
        <v>216</v>
      </c>
      <c r="B53" s="30" t="s">
        <v>26</v>
      </c>
      <c r="C53" s="31" t="s">
        <v>719</v>
      </c>
      <c r="D53" s="19">
        <v>50</v>
      </c>
      <c r="E53" s="26">
        <v>0</v>
      </c>
      <c r="F53" s="26">
        <v>8.1999999999999993</v>
      </c>
      <c r="G53" s="17">
        <f t="shared" si="10"/>
        <v>409.99999999999994</v>
      </c>
      <c r="H53" s="33">
        <f t="shared" si="11"/>
        <v>0</v>
      </c>
      <c r="I53" s="34">
        <f t="shared" si="12"/>
        <v>409.99999999999994</v>
      </c>
      <c r="J53" s="35"/>
    </row>
    <row r="54" spans="1:10" s="36" customFormat="1" ht="13.5">
      <c r="A54" s="29" t="s">
        <v>217</v>
      </c>
      <c r="B54" s="30" t="s">
        <v>27</v>
      </c>
      <c r="C54" s="31" t="s">
        <v>719</v>
      </c>
      <c r="D54" s="19">
        <v>50</v>
      </c>
      <c r="E54" s="26">
        <v>0</v>
      </c>
      <c r="F54" s="26">
        <v>12.31</v>
      </c>
      <c r="G54" s="17">
        <f t="shared" si="10"/>
        <v>615.5</v>
      </c>
      <c r="H54" s="33">
        <f t="shared" si="11"/>
        <v>0</v>
      </c>
      <c r="I54" s="34">
        <f t="shared" si="12"/>
        <v>615.5</v>
      </c>
      <c r="J54" s="35"/>
    </row>
    <row r="55" spans="1:10" s="36" customFormat="1" ht="13.5">
      <c r="A55" s="29" t="s">
        <v>470</v>
      </c>
      <c r="B55" s="30" t="s">
        <v>728</v>
      </c>
      <c r="C55" s="31" t="s">
        <v>719</v>
      </c>
      <c r="D55" s="19">
        <v>200</v>
      </c>
      <c r="E55" s="27">
        <v>0.65</v>
      </c>
      <c r="F55" s="27">
        <v>2.2999999999999998</v>
      </c>
      <c r="G55" s="17">
        <f t="shared" si="10"/>
        <v>590</v>
      </c>
      <c r="H55" s="33">
        <f t="shared" si="11"/>
        <v>130</v>
      </c>
      <c r="I55" s="34">
        <f t="shared" si="12"/>
        <v>459.99999999999994</v>
      </c>
      <c r="J55" s="35"/>
    </row>
    <row r="56" spans="1:10" s="36" customFormat="1" ht="27">
      <c r="A56" s="29" t="s">
        <v>471</v>
      </c>
      <c r="B56" s="30" t="s">
        <v>729</v>
      </c>
      <c r="C56" s="31" t="s">
        <v>7</v>
      </c>
      <c r="D56" s="19">
        <v>6</v>
      </c>
      <c r="E56" s="27">
        <v>165.4</v>
      </c>
      <c r="F56" s="27">
        <v>230.98</v>
      </c>
      <c r="G56" s="17">
        <f t="shared" si="10"/>
        <v>2378.2799999999997</v>
      </c>
      <c r="H56" s="33">
        <f t="shared" si="11"/>
        <v>992.40000000000009</v>
      </c>
      <c r="I56" s="34">
        <f t="shared" si="12"/>
        <v>1385.8799999999999</v>
      </c>
      <c r="J56" s="35"/>
    </row>
    <row r="57" spans="1:10" s="36" customFormat="1" ht="13.5">
      <c r="A57" s="29" t="s">
        <v>472</v>
      </c>
      <c r="B57" s="30" t="s">
        <v>730</v>
      </c>
      <c r="C57" s="31" t="s">
        <v>7</v>
      </c>
      <c r="D57" s="19">
        <v>6</v>
      </c>
      <c r="E57" s="27">
        <v>83.43</v>
      </c>
      <c r="F57" s="27">
        <v>116.54</v>
      </c>
      <c r="G57" s="17">
        <f t="shared" si="10"/>
        <v>1199.8200000000002</v>
      </c>
      <c r="H57" s="33">
        <f t="shared" si="11"/>
        <v>500.58000000000004</v>
      </c>
      <c r="I57" s="34">
        <f t="shared" si="12"/>
        <v>699.24</v>
      </c>
      <c r="J57" s="35"/>
    </row>
    <row r="58" spans="1:10" s="35" customFormat="1" ht="13.5">
      <c r="A58" s="95" t="s">
        <v>932</v>
      </c>
      <c r="B58" s="50" t="s">
        <v>705</v>
      </c>
      <c r="C58" s="51" t="s">
        <v>24</v>
      </c>
      <c r="D58" s="20">
        <v>10</v>
      </c>
      <c r="E58" s="27">
        <v>0</v>
      </c>
      <c r="F58" s="27">
        <v>4.21</v>
      </c>
      <c r="G58" s="21">
        <f>(D58*E58)+(D58*F58)</f>
        <v>42.1</v>
      </c>
      <c r="H58" s="96">
        <f t="shared" si="11"/>
        <v>0</v>
      </c>
      <c r="I58" s="97">
        <f t="shared" si="12"/>
        <v>42.1</v>
      </c>
    </row>
    <row r="59" spans="1:10" s="35" customFormat="1" ht="13.5">
      <c r="A59" s="95" t="s">
        <v>933</v>
      </c>
      <c r="B59" s="50" t="s">
        <v>706</v>
      </c>
      <c r="C59" s="51" t="s">
        <v>24</v>
      </c>
      <c r="D59" s="20">
        <v>10</v>
      </c>
      <c r="E59" s="27">
        <v>0</v>
      </c>
      <c r="F59" s="27">
        <v>5.74</v>
      </c>
      <c r="G59" s="21">
        <f t="shared" si="10"/>
        <v>57.400000000000006</v>
      </c>
      <c r="H59" s="96">
        <f t="shared" si="11"/>
        <v>0</v>
      </c>
      <c r="I59" s="97">
        <f t="shared" si="12"/>
        <v>57.400000000000006</v>
      </c>
    </row>
    <row r="60" spans="1:10" s="35" customFormat="1" ht="13.5">
      <c r="A60" s="95" t="s">
        <v>934</v>
      </c>
      <c r="B60" s="50" t="s">
        <v>28</v>
      </c>
      <c r="C60" s="51" t="s">
        <v>7</v>
      </c>
      <c r="D60" s="20">
        <v>10</v>
      </c>
      <c r="E60" s="27">
        <v>0</v>
      </c>
      <c r="F60" s="27">
        <v>40.340000000000003</v>
      </c>
      <c r="G60" s="21">
        <f t="shared" si="10"/>
        <v>403.40000000000003</v>
      </c>
      <c r="H60" s="96">
        <f t="shared" si="11"/>
        <v>0</v>
      </c>
      <c r="I60" s="97">
        <f t="shared" si="12"/>
        <v>403.40000000000003</v>
      </c>
    </row>
    <row r="61" spans="1:10" s="35" customFormat="1" ht="13.5">
      <c r="A61" s="95" t="s">
        <v>935</v>
      </c>
      <c r="B61" s="50" t="s">
        <v>731</v>
      </c>
      <c r="C61" s="51" t="s">
        <v>7</v>
      </c>
      <c r="D61" s="20">
        <v>10</v>
      </c>
      <c r="E61" s="27">
        <v>0</v>
      </c>
      <c r="F61" s="27">
        <v>120.51</v>
      </c>
      <c r="G61" s="21">
        <f t="shared" si="10"/>
        <v>1205.1000000000001</v>
      </c>
      <c r="H61" s="96">
        <f t="shared" si="11"/>
        <v>0</v>
      </c>
      <c r="I61" s="97">
        <f t="shared" si="12"/>
        <v>1205.1000000000001</v>
      </c>
    </row>
    <row r="62" spans="1:10" s="35" customFormat="1" ht="13.5">
      <c r="A62" s="95" t="s">
        <v>936</v>
      </c>
      <c r="B62" s="50" t="s">
        <v>426</v>
      </c>
      <c r="C62" s="51" t="s">
        <v>719</v>
      </c>
      <c r="D62" s="20">
        <v>10</v>
      </c>
      <c r="E62" s="27">
        <v>1.82</v>
      </c>
      <c r="F62" s="27">
        <v>6.13</v>
      </c>
      <c r="G62" s="21">
        <f t="shared" si="10"/>
        <v>79.5</v>
      </c>
      <c r="H62" s="96">
        <f t="shared" si="11"/>
        <v>18.2</v>
      </c>
      <c r="I62" s="97">
        <f t="shared" si="12"/>
        <v>61.3</v>
      </c>
    </row>
    <row r="63" spans="1:10" s="35" customFormat="1" ht="13.5">
      <c r="A63" s="95" t="s">
        <v>937</v>
      </c>
      <c r="B63" s="50" t="s">
        <v>708</v>
      </c>
      <c r="C63" s="51" t="s">
        <v>7</v>
      </c>
      <c r="D63" s="20">
        <v>2</v>
      </c>
      <c r="E63" s="27">
        <v>0</v>
      </c>
      <c r="F63" s="27">
        <v>68.06</v>
      </c>
      <c r="G63" s="21">
        <f t="shared" si="10"/>
        <v>136.12</v>
      </c>
      <c r="H63" s="96">
        <f t="shared" si="11"/>
        <v>0</v>
      </c>
      <c r="I63" s="97">
        <f t="shared" si="12"/>
        <v>136.12</v>
      </c>
    </row>
    <row r="64" spans="1:10" s="35" customFormat="1" ht="13.5">
      <c r="A64" s="95" t="s">
        <v>938</v>
      </c>
      <c r="B64" s="50" t="s">
        <v>707</v>
      </c>
      <c r="C64" s="51" t="s">
        <v>24</v>
      </c>
      <c r="D64" s="20">
        <v>5</v>
      </c>
      <c r="E64" s="27">
        <v>0</v>
      </c>
      <c r="F64" s="27">
        <v>15.09</v>
      </c>
      <c r="G64" s="21">
        <f t="shared" si="10"/>
        <v>75.45</v>
      </c>
      <c r="H64" s="96">
        <f t="shared" si="11"/>
        <v>0</v>
      </c>
      <c r="I64" s="97">
        <f t="shared" si="12"/>
        <v>75.45</v>
      </c>
    </row>
    <row r="65" spans="1:10" s="35" customFormat="1" ht="13.5">
      <c r="A65" s="95" t="s">
        <v>939</v>
      </c>
      <c r="B65" s="98" t="s">
        <v>29</v>
      </c>
      <c r="C65" s="51" t="s">
        <v>719</v>
      </c>
      <c r="D65" s="20">
        <v>10</v>
      </c>
      <c r="E65" s="27">
        <v>90.73</v>
      </c>
      <c r="F65" s="27">
        <v>25.35</v>
      </c>
      <c r="G65" s="21">
        <f t="shared" si="10"/>
        <v>1160.8000000000002</v>
      </c>
      <c r="H65" s="96">
        <f t="shared" si="11"/>
        <v>907.30000000000007</v>
      </c>
      <c r="I65" s="97">
        <f t="shared" si="12"/>
        <v>253.5</v>
      </c>
    </row>
    <row r="66" spans="1:10" s="36" customFormat="1" ht="13.5">
      <c r="A66" s="63">
        <v>5</v>
      </c>
      <c r="B66" s="64" t="s">
        <v>30</v>
      </c>
      <c r="C66" s="65"/>
      <c r="D66" s="65"/>
      <c r="E66" s="66"/>
      <c r="F66" s="66"/>
      <c r="G66" s="67"/>
      <c r="H66" s="85">
        <f t="shared" si="4"/>
        <v>0</v>
      </c>
      <c r="I66" s="86">
        <f t="shared" si="3"/>
        <v>0</v>
      </c>
      <c r="J66" s="35"/>
    </row>
    <row r="67" spans="1:10" s="36" customFormat="1" ht="13.5">
      <c r="A67" s="29" t="s">
        <v>218</v>
      </c>
      <c r="B67" s="40" t="s">
        <v>31</v>
      </c>
      <c r="C67" s="31" t="s">
        <v>719</v>
      </c>
      <c r="D67" s="19">
        <v>40</v>
      </c>
      <c r="E67" s="27">
        <v>11.93</v>
      </c>
      <c r="F67" s="27">
        <v>14.27</v>
      </c>
      <c r="G67" s="17">
        <f t="shared" si="10"/>
        <v>1048</v>
      </c>
      <c r="H67" s="33">
        <f t="shared" si="4"/>
        <v>477.2</v>
      </c>
      <c r="I67" s="34">
        <f t="shared" si="3"/>
        <v>570.79999999999995</v>
      </c>
      <c r="J67" s="35"/>
    </row>
    <row r="68" spans="1:10" s="36" customFormat="1" ht="13.5">
      <c r="A68" s="29" t="s">
        <v>474</v>
      </c>
      <c r="B68" s="30" t="s">
        <v>732</v>
      </c>
      <c r="C68" s="31" t="s">
        <v>719</v>
      </c>
      <c r="D68" s="19">
        <v>30</v>
      </c>
      <c r="E68" s="27">
        <v>56.33</v>
      </c>
      <c r="F68" s="27">
        <v>2.66</v>
      </c>
      <c r="G68" s="17">
        <f t="shared" si="10"/>
        <v>1769.6999999999998</v>
      </c>
      <c r="H68" s="33">
        <f t="shared" ref="H68:H109" si="13">E68*D68</f>
        <v>1689.8999999999999</v>
      </c>
      <c r="I68" s="34">
        <f t="shared" ref="I68:I109" si="14">F68*D68</f>
        <v>79.800000000000011</v>
      </c>
      <c r="J68" s="35"/>
    </row>
    <row r="69" spans="1:10" s="36" customFormat="1" ht="13.5">
      <c r="A69" s="29" t="s">
        <v>475</v>
      </c>
      <c r="B69" s="30" t="s">
        <v>733</v>
      </c>
      <c r="C69" s="31" t="s">
        <v>719</v>
      </c>
      <c r="D69" s="19">
        <v>30</v>
      </c>
      <c r="E69" s="27">
        <v>55.18</v>
      </c>
      <c r="F69" s="27">
        <v>3.46</v>
      </c>
      <c r="G69" s="17">
        <f t="shared" si="10"/>
        <v>1759.2</v>
      </c>
      <c r="H69" s="33">
        <f t="shared" si="13"/>
        <v>1655.4</v>
      </c>
      <c r="I69" s="34">
        <f t="shared" si="14"/>
        <v>103.8</v>
      </c>
      <c r="J69" s="35"/>
    </row>
    <row r="70" spans="1:10" s="36" customFormat="1" ht="13.5">
      <c r="A70" s="29" t="s">
        <v>219</v>
      </c>
      <c r="B70" s="40" t="s">
        <v>32</v>
      </c>
      <c r="C70" s="31" t="s">
        <v>24</v>
      </c>
      <c r="D70" s="19">
        <v>50</v>
      </c>
      <c r="E70" s="27">
        <v>11.02</v>
      </c>
      <c r="F70" s="27">
        <v>7.35</v>
      </c>
      <c r="G70" s="17">
        <f t="shared" si="10"/>
        <v>918.5</v>
      </c>
      <c r="H70" s="33">
        <f t="shared" si="13"/>
        <v>551</v>
      </c>
      <c r="I70" s="34">
        <f t="shared" si="14"/>
        <v>367.5</v>
      </c>
      <c r="J70" s="35"/>
    </row>
    <row r="71" spans="1:10" s="36" customFormat="1" ht="13.5">
      <c r="A71" s="29" t="s">
        <v>434</v>
      </c>
      <c r="B71" s="30" t="s">
        <v>734</v>
      </c>
      <c r="C71" s="31" t="s">
        <v>719</v>
      </c>
      <c r="D71" s="19">
        <v>10</v>
      </c>
      <c r="E71" s="27">
        <v>9.07</v>
      </c>
      <c r="F71" s="27">
        <v>9.9600000000000009</v>
      </c>
      <c r="G71" s="17">
        <f t="shared" si="10"/>
        <v>190.3</v>
      </c>
      <c r="H71" s="33">
        <f t="shared" si="13"/>
        <v>90.7</v>
      </c>
      <c r="I71" s="34">
        <f t="shared" si="14"/>
        <v>99.600000000000009</v>
      </c>
      <c r="J71" s="35"/>
    </row>
    <row r="72" spans="1:10" s="36" customFormat="1" ht="13.5">
      <c r="A72" s="29" t="s">
        <v>220</v>
      </c>
      <c r="B72" s="40" t="s">
        <v>33</v>
      </c>
      <c r="C72" s="31" t="s">
        <v>24</v>
      </c>
      <c r="D72" s="19">
        <v>20</v>
      </c>
      <c r="E72" s="27">
        <v>17.260000000000002</v>
      </c>
      <c r="F72" s="27">
        <v>11.49</v>
      </c>
      <c r="G72" s="17">
        <f t="shared" si="10"/>
        <v>575</v>
      </c>
      <c r="H72" s="33">
        <f t="shared" si="13"/>
        <v>345.20000000000005</v>
      </c>
      <c r="I72" s="34">
        <f t="shared" si="14"/>
        <v>229.8</v>
      </c>
      <c r="J72" s="35"/>
    </row>
    <row r="73" spans="1:10" s="36" customFormat="1" ht="13.5">
      <c r="A73" s="29" t="s">
        <v>476</v>
      </c>
      <c r="B73" s="30" t="s">
        <v>735</v>
      </c>
      <c r="C73" s="31" t="s">
        <v>719</v>
      </c>
      <c r="D73" s="19">
        <v>200</v>
      </c>
      <c r="E73" s="27">
        <v>30.71</v>
      </c>
      <c r="F73" s="27">
        <v>13.63</v>
      </c>
      <c r="G73" s="17">
        <f t="shared" si="10"/>
        <v>8868</v>
      </c>
      <c r="H73" s="33">
        <f t="shared" si="13"/>
        <v>6142</v>
      </c>
      <c r="I73" s="34">
        <f t="shared" si="14"/>
        <v>2726</v>
      </c>
      <c r="J73" s="35"/>
    </row>
    <row r="74" spans="1:10" s="36" customFormat="1" ht="13.5">
      <c r="A74" s="29" t="s">
        <v>477</v>
      </c>
      <c r="B74" s="30" t="s">
        <v>736</v>
      </c>
      <c r="C74" s="31" t="s">
        <v>719</v>
      </c>
      <c r="D74" s="19">
        <v>20</v>
      </c>
      <c r="E74" s="27">
        <v>28.95</v>
      </c>
      <c r="F74" s="27">
        <v>20.2</v>
      </c>
      <c r="G74" s="17">
        <f t="shared" si="10"/>
        <v>983</v>
      </c>
      <c r="H74" s="33">
        <f t="shared" si="13"/>
        <v>579</v>
      </c>
      <c r="I74" s="34">
        <f t="shared" si="14"/>
        <v>404</v>
      </c>
      <c r="J74" s="35"/>
    </row>
    <row r="75" spans="1:10" s="36" customFormat="1" ht="13.5">
      <c r="A75" s="29" t="s">
        <v>221</v>
      </c>
      <c r="B75" s="40" t="s">
        <v>34</v>
      </c>
      <c r="C75" s="31" t="s">
        <v>719</v>
      </c>
      <c r="D75" s="19">
        <v>10</v>
      </c>
      <c r="E75" s="27">
        <v>205.67</v>
      </c>
      <c r="F75" s="27">
        <v>18.79</v>
      </c>
      <c r="G75" s="17">
        <f t="shared" si="10"/>
        <v>2244.6</v>
      </c>
      <c r="H75" s="33">
        <f t="shared" si="13"/>
        <v>2056.6999999999998</v>
      </c>
      <c r="I75" s="34">
        <f t="shared" si="14"/>
        <v>187.89999999999998</v>
      </c>
      <c r="J75" s="35"/>
    </row>
    <row r="76" spans="1:10" s="36" customFormat="1" ht="27">
      <c r="A76" s="29" t="s">
        <v>478</v>
      </c>
      <c r="B76" s="30" t="s">
        <v>737</v>
      </c>
      <c r="C76" s="31" t="s">
        <v>719</v>
      </c>
      <c r="D76" s="19">
        <v>20</v>
      </c>
      <c r="E76" s="27">
        <v>51.64</v>
      </c>
      <c r="F76" s="27">
        <v>24.38</v>
      </c>
      <c r="G76" s="17">
        <f t="shared" si="10"/>
        <v>1520.3999999999999</v>
      </c>
      <c r="H76" s="33">
        <f t="shared" si="13"/>
        <v>1032.8</v>
      </c>
      <c r="I76" s="34">
        <f t="shared" si="14"/>
        <v>487.59999999999997</v>
      </c>
      <c r="J76" s="35"/>
    </row>
    <row r="77" spans="1:10" s="36" customFormat="1" ht="27">
      <c r="A77" s="29" t="s">
        <v>479</v>
      </c>
      <c r="B77" s="30" t="s">
        <v>738</v>
      </c>
      <c r="C77" s="31" t="s">
        <v>719</v>
      </c>
      <c r="D77" s="19">
        <v>120</v>
      </c>
      <c r="E77" s="27">
        <v>79.84</v>
      </c>
      <c r="F77" s="27">
        <v>2.86</v>
      </c>
      <c r="G77" s="17">
        <f t="shared" si="10"/>
        <v>9924.0000000000018</v>
      </c>
      <c r="H77" s="33">
        <f t="shared" si="13"/>
        <v>9580.8000000000011</v>
      </c>
      <c r="I77" s="34">
        <f t="shared" si="14"/>
        <v>343.2</v>
      </c>
      <c r="J77" s="35"/>
    </row>
    <row r="78" spans="1:10" s="36" customFormat="1" ht="13.5">
      <c r="A78" s="29" t="s">
        <v>480</v>
      </c>
      <c r="B78" s="30" t="s">
        <v>435</v>
      </c>
      <c r="C78" s="31" t="s">
        <v>719</v>
      </c>
      <c r="D78" s="19">
        <v>15</v>
      </c>
      <c r="E78" s="27">
        <v>87.26</v>
      </c>
      <c r="F78" s="27">
        <v>16.600000000000001</v>
      </c>
      <c r="G78" s="17">
        <f t="shared" si="10"/>
        <v>1557.9</v>
      </c>
      <c r="H78" s="33">
        <f t="shared" si="13"/>
        <v>1308.9000000000001</v>
      </c>
      <c r="I78" s="34">
        <f t="shared" si="14"/>
        <v>249.00000000000003</v>
      </c>
      <c r="J78" s="35"/>
    </row>
    <row r="79" spans="1:10" s="36" customFormat="1" ht="13.5">
      <c r="A79" s="29" t="s">
        <v>433</v>
      </c>
      <c r="B79" s="30" t="s">
        <v>739</v>
      </c>
      <c r="C79" s="31" t="s">
        <v>719</v>
      </c>
      <c r="D79" s="19">
        <v>10</v>
      </c>
      <c r="E79" s="27">
        <v>116.91</v>
      </c>
      <c r="F79" s="27">
        <v>43.17</v>
      </c>
      <c r="G79" s="17">
        <f t="shared" si="10"/>
        <v>1600.8</v>
      </c>
      <c r="H79" s="33">
        <f t="shared" si="13"/>
        <v>1169.0999999999999</v>
      </c>
      <c r="I79" s="34">
        <f t="shared" si="14"/>
        <v>431.70000000000005</v>
      </c>
      <c r="J79" s="35"/>
    </row>
    <row r="80" spans="1:10" s="36" customFormat="1" ht="27">
      <c r="A80" s="29" t="s">
        <v>481</v>
      </c>
      <c r="B80" s="30" t="s">
        <v>740</v>
      </c>
      <c r="C80" s="31" t="s">
        <v>719</v>
      </c>
      <c r="D80" s="19">
        <v>10</v>
      </c>
      <c r="E80" s="27">
        <v>262.69</v>
      </c>
      <c r="F80" s="27">
        <v>33.229999999999997</v>
      </c>
      <c r="G80" s="17">
        <f t="shared" si="10"/>
        <v>2959.2</v>
      </c>
      <c r="H80" s="33">
        <f t="shared" si="13"/>
        <v>2626.9</v>
      </c>
      <c r="I80" s="34">
        <f t="shared" si="14"/>
        <v>332.29999999999995</v>
      </c>
      <c r="J80" s="35"/>
    </row>
    <row r="81" spans="1:10" s="36" customFormat="1" ht="13.5">
      <c r="A81" s="29" t="s">
        <v>482</v>
      </c>
      <c r="B81" s="30" t="s">
        <v>741</v>
      </c>
      <c r="C81" s="31" t="s">
        <v>719</v>
      </c>
      <c r="D81" s="19">
        <v>10</v>
      </c>
      <c r="E81" s="27">
        <v>62.29</v>
      </c>
      <c r="F81" s="27">
        <v>20.66</v>
      </c>
      <c r="G81" s="17">
        <f t="shared" si="10"/>
        <v>829.5</v>
      </c>
      <c r="H81" s="33">
        <f t="shared" si="13"/>
        <v>622.9</v>
      </c>
      <c r="I81" s="34">
        <f t="shared" si="14"/>
        <v>206.6</v>
      </c>
      <c r="J81" s="35"/>
    </row>
    <row r="82" spans="1:10" s="36" customFormat="1" ht="13.5">
      <c r="A82" s="29" t="s">
        <v>483</v>
      </c>
      <c r="B82" s="30" t="s">
        <v>742</v>
      </c>
      <c r="C82" s="31" t="s">
        <v>719</v>
      </c>
      <c r="D82" s="19">
        <v>10</v>
      </c>
      <c r="E82" s="27">
        <v>180.46</v>
      </c>
      <c r="F82" s="27">
        <v>35.76</v>
      </c>
      <c r="G82" s="17">
        <f t="shared" si="10"/>
        <v>2162.2000000000003</v>
      </c>
      <c r="H82" s="33">
        <f t="shared" si="13"/>
        <v>1804.6000000000001</v>
      </c>
      <c r="I82" s="34">
        <f t="shared" si="14"/>
        <v>357.59999999999997</v>
      </c>
      <c r="J82" s="35"/>
    </row>
    <row r="83" spans="1:10" s="36" customFormat="1" ht="13.5">
      <c r="A83" s="29" t="s">
        <v>436</v>
      </c>
      <c r="B83" s="30" t="s">
        <v>743</v>
      </c>
      <c r="C83" s="31" t="s">
        <v>719</v>
      </c>
      <c r="D83" s="19">
        <v>10</v>
      </c>
      <c r="E83" s="27">
        <v>312.64999999999998</v>
      </c>
      <c r="F83" s="27">
        <v>14.97</v>
      </c>
      <c r="G83" s="17">
        <f t="shared" si="10"/>
        <v>3276.2</v>
      </c>
      <c r="H83" s="33">
        <f t="shared" si="13"/>
        <v>3126.5</v>
      </c>
      <c r="I83" s="34">
        <f t="shared" si="14"/>
        <v>149.70000000000002</v>
      </c>
      <c r="J83" s="35"/>
    </row>
    <row r="84" spans="1:10" s="36" customFormat="1" ht="27" customHeight="1">
      <c r="A84" s="29" t="s">
        <v>484</v>
      </c>
      <c r="B84" s="30" t="s">
        <v>664</v>
      </c>
      <c r="C84" s="31" t="s">
        <v>719</v>
      </c>
      <c r="D84" s="19">
        <v>20</v>
      </c>
      <c r="E84" s="27">
        <v>204.43</v>
      </c>
      <c r="F84" s="27">
        <v>14.74</v>
      </c>
      <c r="G84" s="17">
        <f t="shared" si="10"/>
        <v>4383.4000000000005</v>
      </c>
      <c r="H84" s="33">
        <f t="shared" si="13"/>
        <v>4088.6000000000004</v>
      </c>
      <c r="I84" s="34">
        <f t="shared" si="14"/>
        <v>294.8</v>
      </c>
      <c r="J84" s="35"/>
    </row>
    <row r="85" spans="1:10" s="36" customFormat="1" ht="13.5">
      <c r="A85" s="29" t="s">
        <v>222</v>
      </c>
      <c r="B85" s="30" t="s">
        <v>35</v>
      </c>
      <c r="C85" s="31" t="s">
        <v>719</v>
      </c>
      <c r="D85" s="19">
        <v>10</v>
      </c>
      <c r="E85" s="27">
        <v>83.09</v>
      </c>
      <c r="F85" s="27">
        <v>32.950000000000003</v>
      </c>
      <c r="G85" s="17">
        <f t="shared" ref="G85:G109" si="15">(D85*E85)+(D85*F85)</f>
        <v>1160.4000000000001</v>
      </c>
      <c r="H85" s="33">
        <f t="shared" si="13"/>
        <v>830.90000000000009</v>
      </c>
      <c r="I85" s="34">
        <f t="shared" si="14"/>
        <v>329.5</v>
      </c>
      <c r="J85" s="35"/>
    </row>
    <row r="86" spans="1:10" s="36" customFormat="1" ht="13.5">
      <c r="A86" s="29" t="s">
        <v>485</v>
      </c>
      <c r="B86" s="40" t="s">
        <v>744</v>
      </c>
      <c r="C86" s="31" t="s">
        <v>719</v>
      </c>
      <c r="D86" s="19">
        <v>10</v>
      </c>
      <c r="E86" s="27">
        <v>195.87</v>
      </c>
      <c r="F86" s="27">
        <v>4.5599999999999996</v>
      </c>
      <c r="G86" s="17">
        <f t="shared" si="15"/>
        <v>2004.3</v>
      </c>
      <c r="H86" s="33">
        <f t="shared" si="13"/>
        <v>1958.7</v>
      </c>
      <c r="I86" s="34">
        <f t="shared" si="14"/>
        <v>45.599999999999994</v>
      </c>
      <c r="J86" s="35"/>
    </row>
    <row r="87" spans="1:10" s="36" customFormat="1" ht="27" customHeight="1">
      <c r="A87" s="29" t="s">
        <v>486</v>
      </c>
      <c r="B87" s="30" t="s">
        <v>745</v>
      </c>
      <c r="C87" s="31" t="s">
        <v>719</v>
      </c>
      <c r="D87" s="19">
        <v>5</v>
      </c>
      <c r="E87" s="27">
        <v>385.92</v>
      </c>
      <c r="F87" s="27">
        <v>33.229999999999997</v>
      </c>
      <c r="G87" s="17">
        <f t="shared" si="15"/>
        <v>2095.75</v>
      </c>
      <c r="H87" s="33">
        <f t="shared" si="13"/>
        <v>1929.6000000000001</v>
      </c>
      <c r="I87" s="34">
        <f t="shared" si="14"/>
        <v>166.14999999999998</v>
      </c>
      <c r="J87" s="35"/>
    </row>
    <row r="88" spans="1:10" s="36" customFormat="1" ht="13.5">
      <c r="A88" s="29" t="s">
        <v>223</v>
      </c>
      <c r="B88" s="30" t="s">
        <v>36</v>
      </c>
      <c r="C88" s="31" t="s">
        <v>719</v>
      </c>
      <c r="D88" s="19">
        <v>30</v>
      </c>
      <c r="E88" s="27">
        <v>0</v>
      </c>
      <c r="F88" s="27">
        <v>44.7</v>
      </c>
      <c r="G88" s="17">
        <f t="shared" si="15"/>
        <v>1341</v>
      </c>
      <c r="H88" s="33">
        <f t="shared" si="13"/>
        <v>0</v>
      </c>
      <c r="I88" s="34">
        <f t="shared" si="14"/>
        <v>1341</v>
      </c>
      <c r="J88" s="35"/>
    </row>
    <row r="89" spans="1:10" s="36" customFormat="1" ht="13.5">
      <c r="A89" s="29" t="s">
        <v>224</v>
      </c>
      <c r="B89" s="30" t="s">
        <v>657</v>
      </c>
      <c r="C89" s="31" t="s">
        <v>719</v>
      </c>
      <c r="D89" s="19">
        <v>20</v>
      </c>
      <c r="E89" s="27">
        <v>15.09</v>
      </c>
      <c r="F89" s="27">
        <v>10.050000000000001</v>
      </c>
      <c r="G89" s="17">
        <f t="shared" si="15"/>
        <v>502.8</v>
      </c>
      <c r="H89" s="33">
        <f t="shared" si="13"/>
        <v>301.8</v>
      </c>
      <c r="I89" s="34">
        <f t="shared" si="14"/>
        <v>201</v>
      </c>
      <c r="J89" s="35"/>
    </row>
    <row r="90" spans="1:10" s="36" customFormat="1">
      <c r="A90" s="29" t="s">
        <v>225</v>
      </c>
      <c r="B90" s="40" t="s">
        <v>656</v>
      </c>
      <c r="C90" s="31" t="s">
        <v>746</v>
      </c>
      <c r="D90" s="39">
        <v>2</v>
      </c>
      <c r="E90" s="27">
        <v>11.4</v>
      </c>
      <c r="F90" s="27">
        <v>31.82</v>
      </c>
      <c r="G90" s="17">
        <f t="shared" si="15"/>
        <v>86.44</v>
      </c>
      <c r="H90" s="33">
        <f t="shared" si="13"/>
        <v>22.8</v>
      </c>
      <c r="I90" s="34">
        <f t="shared" si="14"/>
        <v>63.64</v>
      </c>
      <c r="J90" s="35"/>
    </row>
    <row r="91" spans="1:10" s="36" customFormat="1" ht="13.5">
      <c r="A91" s="29" t="s">
        <v>487</v>
      </c>
      <c r="B91" s="30" t="s">
        <v>37</v>
      </c>
      <c r="C91" s="31" t="s">
        <v>719</v>
      </c>
      <c r="D91" s="19">
        <v>100</v>
      </c>
      <c r="E91" s="27">
        <v>3.09</v>
      </c>
      <c r="F91" s="27">
        <v>2.0699999999999998</v>
      </c>
      <c r="G91" s="17">
        <f t="shared" si="15"/>
        <v>516</v>
      </c>
      <c r="H91" s="33">
        <f t="shared" si="13"/>
        <v>309</v>
      </c>
      <c r="I91" s="34">
        <f t="shared" si="14"/>
        <v>206.99999999999997</v>
      </c>
      <c r="J91" s="35"/>
    </row>
    <row r="92" spans="1:10" s="36" customFormat="1" ht="27">
      <c r="A92" s="29" t="s">
        <v>488</v>
      </c>
      <c r="B92" s="30" t="s">
        <v>663</v>
      </c>
      <c r="C92" s="31" t="s">
        <v>719</v>
      </c>
      <c r="D92" s="19">
        <v>350</v>
      </c>
      <c r="E92" s="27">
        <v>60.78</v>
      </c>
      <c r="F92" s="27">
        <v>20.149999999999999</v>
      </c>
      <c r="G92" s="17">
        <f t="shared" si="15"/>
        <v>28325.5</v>
      </c>
      <c r="H92" s="33">
        <f t="shared" si="13"/>
        <v>21273</v>
      </c>
      <c r="I92" s="34">
        <f t="shared" si="14"/>
        <v>7052.4999999999991</v>
      </c>
      <c r="J92" s="35"/>
    </row>
    <row r="93" spans="1:10" s="36" customFormat="1" ht="27">
      <c r="A93" s="29" t="s">
        <v>489</v>
      </c>
      <c r="B93" s="30" t="s">
        <v>666</v>
      </c>
      <c r="C93" s="31" t="s">
        <v>719</v>
      </c>
      <c r="D93" s="22">
        <v>30</v>
      </c>
      <c r="E93" s="27">
        <v>123.68</v>
      </c>
      <c r="F93" s="27">
        <v>16.63</v>
      </c>
      <c r="G93" s="17">
        <f t="shared" si="15"/>
        <v>4209.3</v>
      </c>
      <c r="H93" s="33">
        <f t="shared" si="13"/>
        <v>3710.4</v>
      </c>
      <c r="I93" s="34">
        <f t="shared" si="14"/>
        <v>498.9</v>
      </c>
      <c r="J93" s="35"/>
    </row>
    <row r="94" spans="1:10" s="36" customFormat="1" ht="27" customHeight="1">
      <c r="A94" s="29" t="s">
        <v>490</v>
      </c>
      <c r="B94" s="30" t="s">
        <v>747</v>
      </c>
      <c r="C94" s="31" t="s">
        <v>719</v>
      </c>
      <c r="D94" s="19">
        <v>75</v>
      </c>
      <c r="E94" s="27">
        <v>143.33000000000001</v>
      </c>
      <c r="F94" s="27">
        <v>18.86</v>
      </c>
      <c r="G94" s="17">
        <f t="shared" si="15"/>
        <v>12164.250000000002</v>
      </c>
      <c r="H94" s="33">
        <f t="shared" si="13"/>
        <v>10749.750000000002</v>
      </c>
      <c r="I94" s="34">
        <f t="shared" si="14"/>
        <v>1414.5</v>
      </c>
      <c r="J94" s="35"/>
    </row>
    <row r="95" spans="1:10" s="36" customFormat="1" ht="27">
      <c r="A95" s="29" t="s">
        <v>491</v>
      </c>
      <c r="B95" s="30" t="s">
        <v>748</v>
      </c>
      <c r="C95" s="31" t="s">
        <v>719</v>
      </c>
      <c r="D95" s="19">
        <v>20</v>
      </c>
      <c r="E95" s="27">
        <v>86.89</v>
      </c>
      <c r="F95" s="27">
        <v>15.62</v>
      </c>
      <c r="G95" s="17">
        <f t="shared" si="15"/>
        <v>2050.1999999999998</v>
      </c>
      <c r="H95" s="33">
        <f t="shared" si="13"/>
        <v>1737.8</v>
      </c>
      <c r="I95" s="34">
        <f t="shared" si="14"/>
        <v>312.39999999999998</v>
      </c>
      <c r="J95" s="35"/>
    </row>
    <row r="96" spans="1:10" s="36" customFormat="1" ht="27">
      <c r="A96" s="29" t="s">
        <v>413</v>
      </c>
      <c r="B96" s="30" t="s">
        <v>665</v>
      </c>
      <c r="C96" s="31" t="s">
        <v>719</v>
      </c>
      <c r="D96" s="19">
        <v>150</v>
      </c>
      <c r="E96" s="27">
        <v>45.44</v>
      </c>
      <c r="F96" s="27">
        <v>13.48</v>
      </c>
      <c r="G96" s="17">
        <f t="shared" si="15"/>
        <v>8838</v>
      </c>
      <c r="H96" s="33">
        <f t="shared" si="13"/>
        <v>6816</v>
      </c>
      <c r="I96" s="34">
        <f t="shared" si="14"/>
        <v>2022</v>
      </c>
      <c r="J96" s="35"/>
    </row>
    <row r="97" spans="1:10" s="36" customFormat="1" ht="13.5">
      <c r="A97" s="29" t="s">
        <v>226</v>
      </c>
      <c r="B97" s="30" t="s">
        <v>749</v>
      </c>
      <c r="C97" s="31" t="s">
        <v>24</v>
      </c>
      <c r="D97" s="19">
        <v>20</v>
      </c>
      <c r="E97" s="27">
        <v>21.73</v>
      </c>
      <c r="F97" s="27">
        <v>10.85</v>
      </c>
      <c r="G97" s="17">
        <f t="shared" si="15"/>
        <v>651.6</v>
      </c>
      <c r="H97" s="33">
        <f t="shared" si="13"/>
        <v>434.6</v>
      </c>
      <c r="I97" s="34">
        <f t="shared" si="14"/>
        <v>217</v>
      </c>
      <c r="J97" s="35"/>
    </row>
    <row r="98" spans="1:10" s="36" customFormat="1" ht="13.5">
      <c r="A98" s="29" t="s">
        <v>492</v>
      </c>
      <c r="B98" s="30" t="s">
        <v>750</v>
      </c>
      <c r="C98" s="31" t="s">
        <v>24</v>
      </c>
      <c r="D98" s="19">
        <v>20</v>
      </c>
      <c r="E98" s="27">
        <v>17.14</v>
      </c>
      <c r="F98" s="27">
        <v>22.02</v>
      </c>
      <c r="G98" s="17">
        <f>(D98*E98)+(D98*F98)</f>
        <v>783.2</v>
      </c>
      <c r="H98" s="33">
        <f t="shared" si="13"/>
        <v>342.8</v>
      </c>
      <c r="I98" s="34">
        <f t="shared" si="14"/>
        <v>440.4</v>
      </c>
      <c r="J98" s="35"/>
    </row>
    <row r="99" spans="1:10" s="35" customFormat="1" ht="13.5">
      <c r="A99" s="95" t="s">
        <v>437</v>
      </c>
      <c r="B99" s="50" t="s">
        <v>695</v>
      </c>
      <c r="C99" s="51" t="s">
        <v>24</v>
      </c>
      <c r="D99" s="20">
        <v>20</v>
      </c>
      <c r="E99" s="27">
        <v>5.49</v>
      </c>
      <c r="F99" s="27">
        <v>1.93</v>
      </c>
      <c r="G99" s="21">
        <f t="shared" ref="G99:G101" si="16">(D99*E99)+(D99*F99)</f>
        <v>148.4</v>
      </c>
      <c r="H99" s="96">
        <f t="shared" si="13"/>
        <v>109.80000000000001</v>
      </c>
      <c r="I99" s="97">
        <f t="shared" si="14"/>
        <v>38.6</v>
      </c>
    </row>
    <row r="100" spans="1:10" s="35" customFormat="1" ht="13.5">
      <c r="A100" s="95" t="s">
        <v>493</v>
      </c>
      <c r="B100" s="50" t="s">
        <v>696</v>
      </c>
      <c r="C100" s="51" t="s">
        <v>24</v>
      </c>
      <c r="D100" s="20">
        <v>20</v>
      </c>
      <c r="E100" s="27">
        <v>6.45</v>
      </c>
      <c r="F100" s="27">
        <v>2.0099999999999998</v>
      </c>
      <c r="G100" s="21">
        <f t="shared" si="16"/>
        <v>169.2</v>
      </c>
      <c r="H100" s="96">
        <f t="shared" si="13"/>
        <v>129</v>
      </c>
      <c r="I100" s="97">
        <f t="shared" si="14"/>
        <v>40.199999999999996</v>
      </c>
    </row>
    <row r="101" spans="1:10" s="35" customFormat="1" ht="13.5">
      <c r="A101" s="95" t="s">
        <v>494</v>
      </c>
      <c r="B101" s="50" t="s">
        <v>697</v>
      </c>
      <c r="C101" s="51" t="s">
        <v>24</v>
      </c>
      <c r="D101" s="20">
        <v>20</v>
      </c>
      <c r="E101" s="27">
        <v>14.65</v>
      </c>
      <c r="F101" s="27">
        <v>2.25</v>
      </c>
      <c r="G101" s="21">
        <f t="shared" si="16"/>
        <v>338</v>
      </c>
      <c r="H101" s="96">
        <f t="shared" si="13"/>
        <v>293</v>
      </c>
      <c r="I101" s="97">
        <f t="shared" si="14"/>
        <v>45</v>
      </c>
    </row>
    <row r="102" spans="1:10" s="36" customFormat="1" ht="13.5">
      <c r="A102" s="29" t="s">
        <v>495</v>
      </c>
      <c r="B102" s="30" t="s">
        <v>38</v>
      </c>
      <c r="C102" s="31" t="s">
        <v>24</v>
      </c>
      <c r="D102" s="19">
        <v>20</v>
      </c>
      <c r="E102" s="27">
        <v>42.06</v>
      </c>
      <c r="F102" s="27">
        <v>8.36</v>
      </c>
      <c r="G102" s="17">
        <f t="shared" si="15"/>
        <v>1008.4000000000001</v>
      </c>
      <c r="H102" s="33">
        <f t="shared" si="13"/>
        <v>841.2</v>
      </c>
      <c r="I102" s="34">
        <f t="shared" si="14"/>
        <v>167.2</v>
      </c>
      <c r="J102" s="35"/>
    </row>
    <row r="103" spans="1:10" s="36" customFormat="1" ht="13.5">
      <c r="A103" s="29" t="s">
        <v>227</v>
      </c>
      <c r="B103" s="30" t="s">
        <v>39</v>
      </c>
      <c r="C103" s="31" t="s">
        <v>24</v>
      </c>
      <c r="D103" s="19">
        <v>20</v>
      </c>
      <c r="E103" s="27">
        <v>5.96</v>
      </c>
      <c r="F103" s="27">
        <v>15.21</v>
      </c>
      <c r="G103" s="17">
        <f t="shared" si="15"/>
        <v>423.40000000000003</v>
      </c>
      <c r="H103" s="33">
        <f t="shared" si="13"/>
        <v>119.2</v>
      </c>
      <c r="I103" s="34">
        <f t="shared" si="14"/>
        <v>304.20000000000005</v>
      </c>
      <c r="J103" s="35"/>
    </row>
    <row r="104" spans="1:10" s="36" customFormat="1" ht="27">
      <c r="A104" s="29" t="s">
        <v>496</v>
      </c>
      <c r="B104" s="30" t="s">
        <v>751</v>
      </c>
      <c r="C104" s="31" t="s">
        <v>24</v>
      </c>
      <c r="D104" s="19">
        <v>10</v>
      </c>
      <c r="E104" s="27">
        <v>46.12</v>
      </c>
      <c r="F104" s="27">
        <v>8.36</v>
      </c>
      <c r="G104" s="17">
        <f t="shared" si="15"/>
        <v>544.79999999999995</v>
      </c>
      <c r="H104" s="33">
        <f t="shared" si="13"/>
        <v>461.2</v>
      </c>
      <c r="I104" s="34">
        <f t="shared" si="14"/>
        <v>83.6</v>
      </c>
      <c r="J104" s="35"/>
    </row>
    <row r="105" spans="1:10" s="36" customFormat="1" ht="27">
      <c r="A105" s="29" t="s">
        <v>624</v>
      </c>
      <c r="B105" s="30" t="s">
        <v>752</v>
      </c>
      <c r="C105" s="31" t="s">
        <v>24</v>
      </c>
      <c r="D105" s="19">
        <v>10</v>
      </c>
      <c r="E105" s="27">
        <v>49.18</v>
      </c>
      <c r="F105" s="27">
        <v>10.55</v>
      </c>
      <c r="G105" s="17">
        <f t="shared" si="15"/>
        <v>597.29999999999995</v>
      </c>
      <c r="H105" s="33">
        <f t="shared" si="13"/>
        <v>491.8</v>
      </c>
      <c r="I105" s="34">
        <f t="shared" si="14"/>
        <v>105.5</v>
      </c>
      <c r="J105" s="35"/>
    </row>
    <row r="106" spans="1:10" s="36" customFormat="1" ht="27.75" customHeight="1">
      <c r="A106" s="29" t="s">
        <v>655</v>
      </c>
      <c r="B106" s="30" t="s">
        <v>753</v>
      </c>
      <c r="C106" s="31" t="s">
        <v>24</v>
      </c>
      <c r="D106" s="19">
        <v>10</v>
      </c>
      <c r="E106" s="27">
        <v>226.34</v>
      </c>
      <c r="F106" s="27">
        <v>46.01</v>
      </c>
      <c r="G106" s="17">
        <f t="shared" si="15"/>
        <v>2723.5</v>
      </c>
      <c r="H106" s="33">
        <f t="shared" si="13"/>
        <v>2263.4</v>
      </c>
      <c r="I106" s="34">
        <f t="shared" si="14"/>
        <v>460.09999999999997</v>
      </c>
      <c r="J106" s="35"/>
    </row>
    <row r="107" spans="1:10" s="36" customFormat="1" ht="27">
      <c r="A107" s="29" t="s">
        <v>710</v>
      </c>
      <c r="B107" s="30" t="s">
        <v>754</v>
      </c>
      <c r="C107" s="31" t="s">
        <v>24</v>
      </c>
      <c r="D107" s="19">
        <v>10</v>
      </c>
      <c r="E107" s="27">
        <v>63.42</v>
      </c>
      <c r="F107" s="27">
        <v>15.28</v>
      </c>
      <c r="G107" s="17">
        <f t="shared" si="15"/>
        <v>787</v>
      </c>
      <c r="H107" s="33">
        <f t="shared" si="13"/>
        <v>634.20000000000005</v>
      </c>
      <c r="I107" s="34">
        <f t="shared" si="14"/>
        <v>152.79999999999998</v>
      </c>
      <c r="J107" s="35"/>
    </row>
    <row r="108" spans="1:10" s="36" customFormat="1" ht="13.5">
      <c r="A108" s="29" t="s">
        <v>711</v>
      </c>
      <c r="B108" s="30" t="s">
        <v>755</v>
      </c>
      <c r="C108" s="31" t="s">
        <v>24</v>
      </c>
      <c r="D108" s="19">
        <v>10</v>
      </c>
      <c r="E108" s="27">
        <v>61.62</v>
      </c>
      <c r="F108" s="27">
        <v>15.28</v>
      </c>
      <c r="G108" s="17">
        <f t="shared" si="15"/>
        <v>768.99999999999989</v>
      </c>
      <c r="H108" s="33">
        <f t="shared" si="13"/>
        <v>616.19999999999993</v>
      </c>
      <c r="I108" s="34">
        <f t="shared" si="14"/>
        <v>152.79999999999998</v>
      </c>
      <c r="J108" s="35"/>
    </row>
    <row r="109" spans="1:10" s="36" customFormat="1" ht="13.5">
      <c r="A109" s="29" t="s">
        <v>712</v>
      </c>
      <c r="B109" s="30" t="s">
        <v>40</v>
      </c>
      <c r="C109" s="31" t="s">
        <v>24</v>
      </c>
      <c r="D109" s="19">
        <v>13</v>
      </c>
      <c r="E109" s="27">
        <v>76.19</v>
      </c>
      <c r="F109" s="27">
        <v>15.58</v>
      </c>
      <c r="G109" s="17">
        <f t="shared" si="15"/>
        <v>1193.01</v>
      </c>
      <c r="H109" s="33">
        <f t="shared" si="13"/>
        <v>990.47</v>
      </c>
      <c r="I109" s="34">
        <f t="shared" si="14"/>
        <v>202.54</v>
      </c>
      <c r="J109" s="35"/>
    </row>
    <row r="110" spans="1:10" s="36" customFormat="1" ht="13.5">
      <c r="A110" s="63">
        <v>6</v>
      </c>
      <c r="B110" s="64" t="s">
        <v>41</v>
      </c>
      <c r="C110" s="65"/>
      <c r="D110" s="65"/>
      <c r="E110" s="66"/>
      <c r="F110" s="66"/>
      <c r="G110" s="67"/>
      <c r="H110" s="85">
        <f t="shared" ref="H110:H145" si="17">E110*D110</f>
        <v>0</v>
      </c>
      <c r="I110" s="86">
        <f t="shared" ref="I110:I145" si="18">F110*D110</f>
        <v>0</v>
      </c>
      <c r="J110" s="35"/>
    </row>
    <row r="111" spans="1:10" s="36" customFormat="1" ht="13.5">
      <c r="A111" s="29" t="s">
        <v>228</v>
      </c>
      <c r="B111" s="30" t="s">
        <v>42</v>
      </c>
      <c r="C111" s="31" t="s">
        <v>719</v>
      </c>
      <c r="D111" s="19">
        <v>100</v>
      </c>
      <c r="E111" s="26">
        <v>0</v>
      </c>
      <c r="F111" s="26">
        <v>1.2</v>
      </c>
      <c r="G111" s="17">
        <f>(D111*E111)+(D111*F111)</f>
        <v>120</v>
      </c>
      <c r="H111" s="33">
        <f t="shared" si="17"/>
        <v>0</v>
      </c>
      <c r="I111" s="34">
        <f t="shared" si="18"/>
        <v>120</v>
      </c>
      <c r="J111" s="35"/>
    </row>
    <row r="112" spans="1:10" s="36" customFormat="1" ht="13.5">
      <c r="A112" s="29" t="s">
        <v>229</v>
      </c>
      <c r="B112" s="30" t="s">
        <v>43</v>
      </c>
      <c r="C112" s="31" t="s">
        <v>719</v>
      </c>
      <c r="D112" s="19">
        <v>100</v>
      </c>
      <c r="E112" s="26">
        <v>10.14</v>
      </c>
      <c r="F112" s="26">
        <v>2.74</v>
      </c>
      <c r="G112" s="17">
        <f t="shared" ref="G112:G119" si="19">(D112*E112)+(D112*F112)</f>
        <v>1288</v>
      </c>
      <c r="H112" s="33">
        <f t="shared" ref="H112:H113" si="20">E112*D112</f>
        <v>1014</v>
      </c>
      <c r="I112" s="34">
        <f t="shared" ref="I112:I113" si="21">F112*D112</f>
        <v>274</v>
      </c>
      <c r="J112" s="35"/>
    </row>
    <row r="113" spans="1:10" s="36" customFormat="1" ht="27" customHeight="1">
      <c r="A113" s="29" t="s">
        <v>756</v>
      </c>
      <c r="B113" s="30" t="s">
        <v>660</v>
      </c>
      <c r="C113" s="31" t="s">
        <v>7</v>
      </c>
      <c r="D113" s="19">
        <v>2</v>
      </c>
      <c r="E113" s="26">
        <v>187.06</v>
      </c>
      <c r="F113" s="26">
        <v>108.33</v>
      </c>
      <c r="G113" s="17">
        <f t="shared" si="19"/>
        <v>590.78</v>
      </c>
      <c r="H113" s="33">
        <f t="shared" si="20"/>
        <v>374.12</v>
      </c>
      <c r="I113" s="34">
        <f t="shared" si="21"/>
        <v>216.66</v>
      </c>
      <c r="J113" s="35"/>
    </row>
    <row r="114" spans="1:10" s="36" customFormat="1" ht="13.5">
      <c r="A114" s="63">
        <v>7</v>
      </c>
      <c r="B114" s="64" t="s">
        <v>44</v>
      </c>
      <c r="C114" s="65"/>
      <c r="D114" s="65"/>
      <c r="E114" s="66"/>
      <c r="F114" s="66"/>
      <c r="G114" s="75"/>
      <c r="H114" s="85">
        <f t="shared" si="17"/>
        <v>0</v>
      </c>
      <c r="I114" s="86">
        <f t="shared" si="18"/>
        <v>0</v>
      </c>
      <c r="J114" s="35"/>
    </row>
    <row r="115" spans="1:10" s="36" customFormat="1" ht="13.5">
      <c r="A115" s="29" t="s">
        <v>757</v>
      </c>
      <c r="B115" s="30" t="s">
        <v>758</v>
      </c>
      <c r="C115" s="31" t="s">
        <v>961</v>
      </c>
      <c r="D115" s="19">
        <v>10</v>
      </c>
      <c r="E115" s="26">
        <v>12.72</v>
      </c>
      <c r="F115" s="26">
        <v>5.48</v>
      </c>
      <c r="G115" s="17">
        <f t="shared" si="19"/>
        <v>182</v>
      </c>
      <c r="H115" s="33">
        <f t="shared" si="17"/>
        <v>127.2</v>
      </c>
      <c r="I115" s="34">
        <f t="shared" si="18"/>
        <v>54.800000000000004</v>
      </c>
      <c r="J115" s="35"/>
    </row>
    <row r="116" spans="1:10" s="36" customFormat="1" ht="27">
      <c r="A116" s="105" t="s">
        <v>959</v>
      </c>
      <c r="B116" s="50" t="s">
        <v>960</v>
      </c>
      <c r="C116" s="51" t="s">
        <v>961</v>
      </c>
      <c r="D116" s="20">
        <v>10</v>
      </c>
      <c r="E116" s="27">
        <v>0</v>
      </c>
      <c r="F116" s="27">
        <v>12.93</v>
      </c>
      <c r="G116" s="21">
        <f>(D116*E116)+(D116*F116)</f>
        <v>129.30000000000001</v>
      </c>
      <c r="H116" s="96">
        <f t="shared" si="17"/>
        <v>0</v>
      </c>
      <c r="I116" s="97">
        <f t="shared" si="18"/>
        <v>129.30000000000001</v>
      </c>
      <c r="J116" s="35"/>
    </row>
    <row r="117" spans="1:10" s="36" customFormat="1" ht="13.5">
      <c r="A117" s="63">
        <v>8</v>
      </c>
      <c r="B117" s="64" t="s">
        <v>45</v>
      </c>
      <c r="C117" s="65"/>
      <c r="D117" s="65"/>
      <c r="E117" s="66"/>
      <c r="F117" s="66"/>
      <c r="G117" s="75"/>
      <c r="H117" s="85">
        <f t="shared" si="17"/>
        <v>0</v>
      </c>
      <c r="I117" s="86">
        <f t="shared" si="18"/>
        <v>0</v>
      </c>
      <c r="J117" s="35"/>
    </row>
    <row r="118" spans="1:10" s="36" customFormat="1" ht="27">
      <c r="A118" s="29" t="s">
        <v>759</v>
      </c>
      <c r="B118" s="30" t="s">
        <v>629</v>
      </c>
      <c r="C118" s="31" t="s">
        <v>719</v>
      </c>
      <c r="D118" s="19">
        <v>10</v>
      </c>
      <c r="E118" s="26">
        <v>195.41</v>
      </c>
      <c r="F118" s="26">
        <v>23.71</v>
      </c>
      <c r="G118" s="17">
        <f>(D118*E118)+(D118*F118)</f>
        <v>2191.1999999999998</v>
      </c>
      <c r="H118" s="33">
        <f t="shared" si="17"/>
        <v>1954.1</v>
      </c>
      <c r="I118" s="34">
        <f t="shared" si="18"/>
        <v>237.10000000000002</v>
      </c>
      <c r="J118" s="35"/>
    </row>
    <row r="119" spans="1:10" s="36" customFormat="1" ht="27">
      <c r="A119" s="29" t="s">
        <v>760</v>
      </c>
      <c r="B119" s="30" t="s">
        <v>630</v>
      </c>
      <c r="C119" s="31" t="s">
        <v>719</v>
      </c>
      <c r="D119" s="19">
        <v>10</v>
      </c>
      <c r="E119" s="26">
        <v>208</v>
      </c>
      <c r="F119" s="26">
        <v>25.1</v>
      </c>
      <c r="G119" s="17">
        <f t="shared" si="19"/>
        <v>2331</v>
      </c>
      <c r="H119" s="33">
        <f t="shared" ref="H119" si="22">E119*D119</f>
        <v>2080</v>
      </c>
      <c r="I119" s="34">
        <f t="shared" ref="I119" si="23">F119*D119</f>
        <v>251</v>
      </c>
      <c r="J119" s="35"/>
    </row>
    <row r="120" spans="1:10" s="36" customFormat="1" ht="13.5">
      <c r="A120" s="63">
        <v>9</v>
      </c>
      <c r="B120" s="64" t="s">
        <v>46</v>
      </c>
      <c r="C120" s="65"/>
      <c r="D120" s="65"/>
      <c r="E120" s="66"/>
      <c r="F120" s="66"/>
      <c r="G120" s="67"/>
      <c r="H120" s="85">
        <f t="shared" si="17"/>
        <v>0</v>
      </c>
      <c r="I120" s="86">
        <f t="shared" si="18"/>
        <v>0</v>
      </c>
      <c r="J120" s="35"/>
    </row>
    <row r="121" spans="1:10" s="36" customFormat="1" ht="27">
      <c r="A121" s="29" t="s">
        <v>761</v>
      </c>
      <c r="B121" s="30" t="s">
        <v>698</v>
      </c>
      <c r="C121" s="31" t="s">
        <v>719</v>
      </c>
      <c r="D121" s="19">
        <v>30</v>
      </c>
      <c r="E121" s="27">
        <v>50.13</v>
      </c>
      <c r="F121" s="27">
        <v>24.86</v>
      </c>
      <c r="G121" s="17">
        <f>(D121*E121)+(D121*F121)</f>
        <v>2249.6999999999998</v>
      </c>
      <c r="H121" s="33">
        <f t="shared" si="17"/>
        <v>1503.9</v>
      </c>
      <c r="I121" s="34">
        <f t="shared" si="18"/>
        <v>745.8</v>
      </c>
      <c r="J121" s="35"/>
    </row>
    <row r="122" spans="1:10" s="36" customFormat="1" ht="27">
      <c r="A122" s="29" t="s">
        <v>917</v>
      </c>
      <c r="B122" s="30" t="s">
        <v>699</v>
      </c>
      <c r="C122" s="31" t="s">
        <v>719</v>
      </c>
      <c r="D122" s="19">
        <v>30</v>
      </c>
      <c r="E122" s="27">
        <v>62.19</v>
      </c>
      <c r="F122" s="27">
        <v>28.65</v>
      </c>
      <c r="G122" s="17">
        <f t="shared" ref="G122:G136" si="24">(D122*E122)+(D122*F122)</f>
        <v>2725.2</v>
      </c>
      <c r="H122" s="33">
        <f t="shared" ref="H122:H136" si="25">E122*D122</f>
        <v>1865.6999999999998</v>
      </c>
      <c r="I122" s="34">
        <f t="shared" ref="I122:I136" si="26">F122*D122</f>
        <v>859.5</v>
      </c>
      <c r="J122" s="35"/>
    </row>
    <row r="123" spans="1:10" s="36" customFormat="1" ht="27">
      <c r="A123" s="29" t="s">
        <v>918</v>
      </c>
      <c r="B123" s="30" t="s">
        <v>762</v>
      </c>
      <c r="C123" s="31" t="s">
        <v>719</v>
      </c>
      <c r="D123" s="19">
        <v>20</v>
      </c>
      <c r="E123" s="27">
        <v>75.67</v>
      </c>
      <c r="F123" s="27">
        <v>41.43</v>
      </c>
      <c r="G123" s="17">
        <f t="shared" si="24"/>
        <v>2342</v>
      </c>
      <c r="H123" s="33">
        <f t="shared" si="25"/>
        <v>1513.4</v>
      </c>
      <c r="I123" s="34">
        <f t="shared" si="26"/>
        <v>828.6</v>
      </c>
      <c r="J123" s="35"/>
    </row>
    <row r="124" spans="1:10" s="49" customFormat="1" ht="39" customHeight="1">
      <c r="A124" s="29" t="s">
        <v>919</v>
      </c>
      <c r="B124" s="30" t="s">
        <v>763</v>
      </c>
      <c r="C124" s="47" t="s">
        <v>719</v>
      </c>
      <c r="D124" s="19">
        <v>2</v>
      </c>
      <c r="E124" s="104">
        <v>541.76</v>
      </c>
      <c r="F124" s="104">
        <v>114.17</v>
      </c>
      <c r="G124" s="17">
        <f t="shared" si="24"/>
        <v>1311.86</v>
      </c>
      <c r="H124" s="33">
        <f t="shared" si="25"/>
        <v>1083.52</v>
      </c>
      <c r="I124" s="34">
        <f t="shared" si="26"/>
        <v>228.34</v>
      </c>
      <c r="J124" s="48"/>
    </row>
    <row r="125" spans="1:10" s="36" customFormat="1" ht="27">
      <c r="A125" s="29" t="s">
        <v>920</v>
      </c>
      <c r="B125" s="30" t="s">
        <v>764</v>
      </c>
      <c r="C125" s="31" t="s">
        <v>719</v>
      </c>
      <c r="D125" s="19">
        <v>10</v>
      </c>
      <c r="E125" s="27">
        <v>87.31</v>
      </c>
      <c r="F125" s="27">
        <v>71.05</v>
      </c>
      <c r="G125" s="17">
        <f t="shared" si="24"/>
        <v>1583.6</v>
      </c>
      <c r="H125" s="33">
        <f t="shared" si="25"/>
        <v>873.1</v>
      </c>
      <c r="I125" s="34">
        <f t="shared" si="26"/>
        <v>710.5</v>
      </c>
      <c r="J125" s="35"/>
    </row>
    <row r="126" spans="1:10" s="36" customFormat="1" ht="13.5">
      <c r="A126" s="29" t="s">
        <v>921</v>
      </c>
      <c r="B126" s="30" t="s">
        <v>765</v>
      </c>
      <c r="C126" s="31" t="s">
        <v>719</v>
      </c>
      <c r="D126" s="19">
        <v>10</v>
      </c>
      <c r="E126" s="27">
        <v>76.02</v>
      </c>
      <c r="F126" s="27">
        <v>54.25</v>
      </c>
      <c r="G126" s="17">
        <f t="shared" si="24"/>
        <v>1302.6999999999998</v>
      </c>
      <c r="H126" s="33">
        <f t="shared" si="25"/>
        <v>760.19999999999993</v>
      </c>
      <c r="I126" s="34">
        <f t="shared" si="26"/>
        <v>542.5</v>
      </c>
      <c r="J126" s="35"/>
    </row>
    <row r="127" spans="1:10" s="36" customFormat="1" ht="13.5">
      <c r="A127" s="29" t="s">
        <v>922</v>
      </c>
      <c r="B127" s="30" t="s">
        <v>700</v>
      </c>
      <c r="C127" s="31" t="s">
        <v>719</v>
      </c>
      <c r="D127" s="19">
        <v>10</v>
      </c>
      <c r="E127" s="27">
        <v>85.26</v>
      </c>
      <c r="F127" s="27">
        <v>60.9</v>
      </c>
      <c r="G127" s="17">
        <f t="shared" si="24"/>
        <v>1461.6</v>
      </c>
      <c r="H127" s="33">
        <f t="shared" si="25"/>
        <v>852.6</v>
      </c>
      <c r="I127" s="34">
        <f t="shared" si="26"/>
        <v>609</v>
      </c>
      <c r="J127" s="35"/>
    </row>
    <row r="128" spans="1:10" s="36" customFormat="1" ht="13.5">
      <c r="A128" s="29" t="s">
        <v>923</v>
      </c>
      <c r="B128" s="30" t="s">
        <v>766</v>
      </c>
      <c r="C128" s="31" t="s">
        <v>24</v>
      </c>
      <c r="D128" s="19">
        <v>10</v>
      </c>
      <c r="E128" s="27">
        <v>14.86</v>
      </c>
      <c r="F128" s="27">
        <v>1.77</v>
      </c>
      <c r="G128" s="17">
        <f t="shared" si="24"/>
        <v>166.29999999999998</v>
      </c>
      <c r="H128" s="33">
        <f t="shared" si="25"/>
        <v>148.6</v>
      </c>
      <c r="I128" s="34">
        <f t="shared" si="26"/>
        <v>17.7</v>
      </c>
      <c r="J128" s="35"/>
    </row>
    <row r="129" spans="1:10" s="36" customFormat="1" ht="13.5">
      <c r="A129" s="29" t="s">
        <v>924</v>
      </c>
      <c r="B129" s="30" t="s">
        <v>767</v>
      </c>
      <c r="C129" s="31" t="s">
        <v>719</v>
      </c>
      <c r="D129" s="19">
        <v>10</v>
      </c>
      <c r="E129" s="27">
        <v>82.72</v>
      </c>
      <c r="F129" s="27">
        <v>14.36</v>
      </c>
      <c r="G129" s="17">
        <f t="shared" si="24"/>
        <v>970.80000000000007</v>
      </c>
      <c r="H129" s="33">
        <f t="shared" si="25"/>
        <v>827.2</v>
      </c>
      <c r="I129" s="34">
        <f t="shared" si="26"/>
        <v>143.6</v>
      </c>
      <c r="J129" s="35"/>
    </row>
    <row r="130" spans="1:10" s="36" customFormat="1" ht="13.5">
      <c r="A130" s="29" t="s">
        <v>925</v>
      </c>
      <c r="B130" s="30" t="s">
        <v>768</v>
      </c>
      <c r="C130" s="31" t="s">
        <v>719</v>
      </c>
      <c r="D130" s="19">
        <v>10</v>
      </c>
      <c r="E130" s="27">
        <v>78.31</v>
      </c>
      <c r="F130" s="27">
        <v>13.6</v>
      </c>
      <c r="G130" s="17">
        <f t="shared" si="24"/>
        <v>919.1</v>
      </c>
      <c r="H130" s="33">
        <f t="shared" si="25"/>
        <v>783.1</v>
      </c>
      <c r="I130" s="34">
        <f t="shared" si="26"/>
        <v>136</v>
      </c>
      <c r="J130" s="35"/>
    </row>
    <row r="131" spans="1:10" s="35" customFormat="1" ht="13.5">
      <c r="A131" s="29" t="s">
        <v>926</v>
      </c>
      <c r="B131" s="50" t="s">
        <v>769</v>
      </c>
      <c r="C131" s="51" t="s">
        <v>719</v>
      </c>
      <c r="D131" s="20">
        <v>10</v>
      </c>
      <c r="E131" s="27">
        <v>91.69</v>
      </c>
      <c r="F131" s="27">
        <v>13.69</v>
      </c>
      <c r="G131" s="21">
        <f t="shared" si="24"/>
        <v>1053.8</v>
      </c>
      <c r="H131" s="33">
        <f t="shared" si="25"/>
        <v>916.9</v>
      </c>
      <c r="I131" s="34">
        <f t="shared" si="26"/>
        <v>136.9</v>
      </c>
    </row>
    <row r="132" spans="1:10" s="35" customFormat="1" ht="13.5">
      <c r="A132" s="29" t="s">
        <v>927</v>
      </c>
      <c r="B132" s="50" t="s">
        <v>651</v>
      </c>
      <c r="C132" s="51" t="s">
        <v>719</v>
      </c>
      <c r="D132" s="20">
        <v>20</v>
      </c>
      <c r="E132" s="27">
        <v>31.8</v>
      </c>
      <c r="F132" s="27">
        <v>1.83</v>
      </c>
      <c r="G132" s="21">
        <f t="shared" si="24"/>
        <v>672.6</v>
      </c>
      <c r="H132" s="33">
        <f t="shared" si="25"/>
        <v>636</v>
      </c>
      <c r="I132" s="34">
        <f t="shared" si="26"/>
        <v>36.6</v>
      </c>
    </row>
    <row r="133" spans="1:10" s="36" customFormat="1" ht="27">
      <c r="A133" s="29" t="s">
        <v>928</v>
      </c>
      <c r="B133" s="30" t="s">
        <v>667</v>
      </c>
      <c r="C133" s="31" t="s">
        <v>719</v>
      </c>
      <c r="D133" s="19">
        <v>300</v>
      </c>
      <c r="E133" s="27">
        <v>96.53</v>
      </c>
      <c r="F133" s="27">
        <v>7.17</v>
      </c>
      <c r="G133" s="17">
        <f t="shared" si="24"/>
        <v>31110</v>
      </c>
      <c r="H133" s="33">
        <f t="shared" si="25"/>
        <v>28959</v>
      </c>
      <c r="I133" s="34">
        <f t="shared" si="26"/>
        <v>2151</v>
      </c>
      <c r="J133" s="35"/>
    </row>
    <row r="134" spans="1:10" s="36" customFormat="1" ht="13.5">
      <c r="A134" s="29" t="s">
        <v>929</v>
      </c>
      <c r="B134" s="30" t="s">
        <v>640</v>
      </c>
      <c r="C134" s="31" t="s">
        <v>719</v>
      </c>
      <c r="D134" s="19">
        <v>200</v>
      </c>
      <c r="E134" s="27">
        <v>13.25</v>
      </c>
      <c r="F134" s="27">
        <v>7.17</v>
      </c>
      <c r="G134" s="17">
        <f t="shared" si="24"/>
        <v>4084</v>
      </c>
      <c r="H134" s="33">
        <f t="shared" si="25"/>
        <v>2650</v>
      </c>
      <c r="I134" s="34">
        <f t="shared" si="26"/>
        <v>1434</v>
      </c>
      <c r="J134" s="35"/>
    </row>
    <row r="135" spans="1:10" s="36" customFormat="1" ht="13.5">
      <c r="A135" s="29" t="s">
        <v>930</v>
      </c>
      <c r="B135" s="30" t="s">
        <v>47</v>
      </c>
      <c r="C135" s="31" t="s">
        <v>719</v>
      </c>
      <c r="D135" s="19">
        <v>200</v>
      </c>
      <c r="E135" s="27">
        <v>0</v>
      </c>
      <c r="F135" s="27">
        <v>7.64</v>
      </c>
      <c r="G135" s="17">
        <f t="shared" si="24"/>
        <v>1528</v>
      </c>
      <c r="H135" s="33">
        <f t="shared" si="25"/>
        <v>0</v>
      </c>
      <c r="I135" s="34">
        <f t="shared" si="26"/>
        <v>1528</v>
      </c>
      <c r="J135" s="35"/>
    </row>
    <row r="136" spans="1:10" s="36" customFormat="1" ht="13.5">
      <c r="A136" s="29" t="s">
        <v>931</v>
      </c>
      <c r="B136" s="30" t="s">
        <v>438</v>
      </c>
      <c r="C136" s="31" t="s">
        <v>719</v>
      </c>
      <c r="D136" s="19">
        <v>10</v>
      </c>
      <c r="E136" s="27">
        <v>162.13999999999999</v>
      </c>
      <c r="F136" s="27">
        <v>7.67</v>
      </c>
      <c r="G136" s="17">
        <f t="shared" si="24"/>
        <v>1698.1</v>
      </c>
      <c r="H136" s="33">
        <f t="shared" si="25"/>
        <v>1621.3999999999999</v>
      </c>
      <c r="I136" s="34">
        <f t="shared" si="26"/>
        <v>76.7</v>
      </c>
      <c r="J136" s="35"/>
    </row>
    <row r="137" spans="1:10" s="36" customFormat="1" ht="13.5">
      <c r="A137" s="63">
        <v>10</v>
      </c>
      <c r="B137" s="64" t="s">
        <v>48</v>
      </c>
      <c r="C137" s="65"/>
      <c r="D137" s="65"/>
      <c r="E137" s="66"/>
      <c r="F137" s="66"/>
      <c r="G137" s="67"/>
      <c r="H137" s="85">
        <f t="shared" si="17"/>
        <v>0</v>
      </c>
      <c r="I137" s="86">
        <f t="shared" si="18"/>
        <v>0</v>
      </c>
      <c r="J137" s="35"/>
    </row>
    <row r="138" spans="1:10" s="36" customFormat="1" ht="13.5">
      <c r="A138" s="29" t="s">
        <v>770</v>
      </c>
      <c r="B138" s="30" t="s">
        <v>771</v>
      </c>
      <c r="C138" s="31" t="s">
        <v>719</v>
      </c>
      <c r="D138" s="19">
        <v>50</v>
      </c>
      <c r="E138" s="26">
        <v>97.47</v>
      </c>
      <c r="F138" s="26">
        <v>41.77</v>
      </c>
      <c r="G138" s="17">
        <f>(D138*E138)+(D138*F138)</f>
        <v>6962</v>
      </c>
      <c r="H138" s="33">
        <f t="shared" si="17"/>
        <v>4873.5</v>
      </c>
      <c r="I138" s="34">
        <f t="shared" si="18"/>
        <v>2088.5</v>
      </c>
      <c r="J138" s="35"/>
    </row>
    <row r="139" spans="1:10" s="36" customFormat="1" ht="13.5">
      <c r="A139" s="29" t="s">
        <v>772</v>
      </c>
      <c r="B139" s="30" t="s">
        <v>773</v>
      </c>
      <c r="C139" s="31" t="s">
        <v>719</v>
      </c>
      <c r="D139" s="19">
        <v>75</v>
      </c>
      <c r="E139" s="26">
        <v>54.89</v>
      </c>
      <c r="F139" s="26">
        <v>23.53</v>
      </c>
      <c r="G139" s="17">
        <f t="shared" ref="G139:G143" si="27">(D139*E139)+(D139*F139)</f>
        <v>5881.5</v>
      </c>
      <c r="H139" s="33">
        <f t="shared" ref="H139:H143" si="28">E139*D139</f>
        <v>4116.75</v>
      </c>
      <c r="I139" s="34">
        <f t="shared" ref="I139:I143" si="29">F139*D139</f>
        <v>1764.75</v>
      </c>
      <c r="J139" s="35"/>
    </row>
    <row r="140" spans="1:10" s="36" customFormat="1" ht="27">
      <c r="A140" s="29" t="s">
        <v>774</v>
      </c>
      <c r="B140" s="30" t="s">
        <v>775</v>
      </c>
      <c r="C140" s="31" t="s">
        <v>720</v>
      </c>
      <c r="D140" s="19">
        <v>3</v>
      </c>
      <c r="E140" s="26">
        <v>3007.53</v>
      </c>
      <c r="F140" s="26">
        <v>547.05999999999995</v>
      </c>
      <c r="G140" s="17">
        <f t="shared" si="27"/>
        <v>10663.77</v>
      </c>
      <c r="H140" s="33">
        <f t="shared" si="28"/>
        <v>9022.59</v>
      </c>
      <c r="I140" s="34">
        <f t="shared" si="29"/>
        <v>1641.1799999999998</v>
      </c>
      <c r="J140" s="35"/>
    </row>
    <row r="141" spans="1:10" s="36" customFormat="1" ht="13.5">
      <c r="A141" s="29" t="s">
        <v>776</v>
      </c>
      <c r="B141" s="30" t="s">
        <v>777</v>
      </c>
      <c r="C141" s="31" t="s">
        <v>778</v>
      </c>
      <c r="D141" s="19">
        <v>100</v>
      </c>
      <c r="E141" s="26">
        <v>8.9499999999999993</v>
      </c>
      <c r="F141" s="26">
        <v>14.84</v>
      </c>
      <c r="G141" s="17">
        <f t="shared" si="27"/>
        <v>2379</v>
      </c>
      <c r="H141" s="33">
        <f t="shared" si="28"/>
        <v>894.99999999999989</v>
      </c>
      <c r="I141" s="34">
        <f t="shared" si="29"/>
        <v>1484</v>
      </c>
      <c r="J141" s="35"/>
    </row>
    <row r="142" spans="1:10" s="36" customFormat="1" ht="13.5">
      <c r="A142" s="29" t="s">
        <v>779</v>
      </c>
      <c r="B142" s="30" t="s">
        <v>780</v>
      </c>
      <c r="C142" s="31" t="s">
        <v>719</v>
      </c>
      <c r="D142" s="19">
        <v>15</v>
      </c>
      <c r="E142" s="26">
        <v>236.01</v>
      </c>
      <c r="F142" s="26">
        <v>21.25</v>
      </c>
      <c r="G142" s="17">
        <f t="shared" si="27"/>
        <v>3858.8999999999996</v>
      </c>
      <c r="H142" s="33">
        <f t="shared" si="28"/>
        <v>3540.1499999999996</v>
      </c>
      <c r="I142" s="34">
        <f t="shared" si="29"/>
        <v>318.75</v>
      </c>
      <c r="J142" s="35"/>
    </row>
    <row r="143" spans="1:10" s="36" customFormat="1" ht="27">
      <c r="A143" s="29" t="s">
        <v>781</v>
      </c>
      <c r="B143" s="30" t="s">
        <v>497</v>
      </c>
      <c r="C143" s="31" t="s">
        <v>719</v>
      </c>
      <c r="D143" s="19">
        <v>15</v>
      </c>
      <c r="E143" s="26">
        <v>247.54</v>
      </c>
      <c r="F143" s="26">
        <v>106.06</v>
      </c>
      <c r="G143" s="17">
        <f t="shared" si="27"/>
        <v>5304</v>
      </c>
      <c r="H143" s="33">
        <f t="shared" si="28"/>
        <v>3713.1</v>
      </c>
      <c r="I143" s="34">
        <f t="shared" si="29"/>
        <v>1590.9</v>
      </c>
      <c r="J143" s="35"/>
    </row>
    <row r="144" spans="1:10" s="36" customFormat="1" ht="13.5">
      <c r="A144" s="63">
        <v>11</v>
      </c>
      <c r="B144" s="64" t="s">
        <v>49</v>
      </c>
      <c r="C144" s="65"/>
      <c r="D144" s="65"/>
      <c r="E144" s="66"/>
      <c r="F144" s="66"/>
      <c r="G144" s="67"/>
      <c r="H144" s="85">
        <f t="shared" si="17"/>
        <v>0</v>
      </c>
      <c r="I144" s="86">
        <f t="shared" si="18"/>
        <v>0</v>
      </c>
      <c r="J144" s="35"/>
    </row>
    <row r="145" spans="1:10" s="36" customFormat="1" ht="13.5">
      <c r="A145" s="29" t="s">
        <v>782</v>
      </c>
      <c r="B145" s="30" t="s">
        <v>783</v>
      </c>
      <c r="C145" s="31" t="s">
        <v>719</v>
      </c>
      <c r="D145" s="19">
        <v>10</v>
      </c>
      <c r="E145" s="26">
        <v>2.37</v>
      </c>
      <c r="F145" s="26">
        <v>0.16</v>
      </c>
      <c r="G145" s="17">
        <f>(D145*E145)+(D145*F145)</f>
        <v>25.300000000000004</v>
      </c>
      <c r="H145" s="33">
        <f t="shared" si="17"/>
        <v>23.700000000000003</v>
      </c>
      <c r="I145" s="34">
        <f t="shared" si="18"/>
        <v>1.6</v>
      </c>
      <c r="J145" s="35"/>
    </row>
    <row r="146" spans="1:10" s="36" customFormat="1" ht="13.5">
      <c r="A146" s="29" t="s">
        <v>230</v>
      </c>
      <c r="B146" s="30" t="s">
        <v>50</v>
      </c>
      <c r="C146" s="31" t="s">
        <v>719</v>
      </c>
      <c r="D146" s="19">
        <v>10</v>
      </c>
      <c r="E146" s="26">
        <v>77.569999999999993</v>
      </c>
      <c r="F146" s="26">
        <v>22.11</v>
      </c>
      <c r="G146" s="17">
        <f t="shared" ref="G146:G152" si="30">(D146*E146)+(D146*F146)</f>
        <v>996.8</v>
      </c>
      <c r="H146" s="33">
        <f t="shared" ref="H146:H152" si="31">E146*D146</f>
        <v>775.69999999999993</v>
      </c>
      <c r="I146" s="34">
        <f t="shared" ref="I146:I152" si="32">F146*D146</f>
        <v>221.1</v>
      </c>
      <c r="J146" s="35"/>
    </row>
    <row r="147" spans="1:10" s="36" customFormat="1" ht="13.5">
      <c r="A147" s="29" t="s">
        <v>784</v>
      </c>
      <c r="B147" s="30" t="s">
        <v>785</v>
      </c>
      <c r="C147" s="31" t="s">
        <v>719</v>
      </c>
      <c r="D147" s="19">
        <v>10</v>
      </c>
      <c r="E147" s="26">
        <v>32.04</v>
      </c>
      <c r="F147" s="26">
        <v>9.83</v>
      </c>
      <c r="G147" s="17">
        <f t="shared" si="30"/>
        <v>418.7</v>
      </c>
      <c r="H147" s="33">
        <f t="shared" si="31"/>
        <v>320.39999999999998</v>
      </c>
      <c r="I147" s="34">
        <f t="shared" si="32"/>
        <v>98.3</v>
      </c>
      <c r="J147" s="35"/>
    </row>
    <row r="148" spans="1:10" s="36" customFormat="1" ht="13.5">
      <c r="A148" s="29" t="s">
        <v>916</v>
      </c>
      <c r="B148" s="30" t="s">
        <v>787</v>
      </c>
      <c r="C148" s="31" t="s">
        <v>719</v>
      </c>
      <c r="D148" s="19">
        <v>10</v>
      </c>
      <c r="E148" s="26">
        <v>22.28</v>
      </c>
      <c r="F148" s="26">
        <v>24.24</v>
      </c>
      <c r="G148" s="17">
        <f t="shared" si="30"/>
        <v>465.2</v>
      </c>
      <c r="H148" s="33">
        <f t="shared" si="31"/>
        <v>222.8</v>
      </c>
      <c r="I148" s="34">
        <f t="shared" si="32"/>
        <v>242.39999999999998</v>
      </c>
      <c r="J148" s="35"/>
    </row>
    <row r="149" spans="1:10" s="36" customFormat="1" ht="13.5">
      <c r="A149" s="29" t="s">
        <v>786</v>
      </c>
      <c r="B149" s="30" t="s">
        <v>789</v>
      </c>
      <c r="C149" s="31" t="s">
        <v>719</v>
      </c>
      <c r="D149" s="19">
        <v>25</v>
      </c>
      <c r="E149" s="26">
        <v>8.0299999999999994</v>
      </c>
      <c r="F149" s="26">
        <v>12.76</v>
      </c>
      <c r="G149" s="17">
        <f t="shared" si="30"/>
        <v>519.75</v>
      </c>
      <c r="H149" s="33">
        <f t="shared" si="31"/>
        <v>200.74999999999997</v>
      </c>
      <c r="I149" s="34">
        <f t="shared" si="32"/>
        <v>319</v>
      </c>
      <c r="J149" s="35"/>
    </row>
    <row r="150" spans="1:10" s="36" customFormat="1" ht="13.5">
      <c r="A150" s="29" t="s">
        <v>788</v>
      </c>
      <c r="B150" s="30" t="s">
        <v>791</v>
      </c>
      <c r="C150" s="31" t="s">
        <v>719</v>
      </c>
      <c r="D150" s="19">
        <v>15</v>
      </c>
      <c r="E150" s="26">
        <v>77.569999999999993</v>
      </c>
      <c r="F150" s="26">
        <v>22.11</v>
      </c>
      <c r="G150" s="17">
        <f t="shared" si="30"/>
        <v>1495.1999999999998</v>
      </c>
      <c r="H150" s="33">
        <f t="shared" si="31"/>
        <v>1163.55</v>
      </c>
      <c r="I150" s="34">
        <f t="shared" si="32"/>
        <v>331.65</v>
      </c>
      <c r="J150" s="35"/>
    </row>
    <row r="151" spans="1:10" s="36" customFormat="1" ht="13.5">
      <c r="A151" s="29" t="s">
        <v>790</v>
      </c>
      <c r="B151" s="30" t="s">
        <v>793</v>
      </c>
      <c r="C151" s="31" t="s">
        <v>24</v>
      </c>
      <c r="D151" s="19">
        <v>15</v>
      </c>
      <c r="E151" s="26">
        <v>108.14</v>
      </c>
      <c r="F151" s="26">
        <v>8.3000000000000007</v>
      </c>
      <c r="G151" s="17">
        <f t="shared" si="30"/>
        <v>1746.6</v>
      </c>
      <c r="H151" s="33">
        <f t="shared" si="31"/>
        <v>1622.1</v>
      </c>
      <c r="I151" s="34">
        <f t="shared" si="32"/>
        <v>124.50000000000001</v>
      </c>
      <c r="J151" s="35"/>
    </row>
    <row r="152" spans="1:10" s="36" customFormat="1" ht="13.5">
      <c r="A152" s="29" t="s">
        <v>792</v>
      </c>
      <c r="B152" s="30" t="s">
        <v>639</v>
      </c>
      <c r="C152" s="31" t="s">
        <v>24</v>
      </c>
      <c r="D152" s="19">
        <v>25</v>
      </c>
      <c r="E152" s="26">
        <v>12.66</v>
      </c>
      <c r="F152" s="26">
        <v>8.44</v>
      </c>
      <c r="G152" s="17">
        <f t="shared" si="30"/>
        <v>527.5</v>
      </c>
      <c r="H152" s="33">
        <f t="shared" si="31"/>
        <v>316.5</v>
      </c>
      <c r="I152" s="34">
        <f t="shared" si="32"/>
        <v>211</v>
      </c>
      <c r="J152" s="35"/>
    </row>
    <row r="153" spans="1:10" s="36" customFormat="1" ht="13.5">
      <c r="A153" s="63">
        <v>12</v>
      </c>
      <c r="B153" s="64" t="s">
        <v>51</v>
      </c>
      <c r="C153" s="65"/>
      <c r="D153" s="65"/>
      <c r="E153" s="66"/>
      <c r="F153" s="66"/>
      <c r="G153" s="67"/>
      <c r="H153" s="85">
        <f t="shared" ref="H153:H174" si="33">E153*D153</f>
        <v>0</v>
      </c>
      <c r="I153" s="86">
        <f t="shared" ref="I153:I174" si="34">F153*D153</f>
        <v>0</v>
      </c>
      <c r="J153" s="35"/>
    </row>
    <row r="154" spans="1:10" s="36" customFormat="1" ht="13.5">
      <c r="A154" s="29" t="s">
        <v>231</v>
      </c>
      <c r="B154" s="30" t="s">
        <v>52</v>
      </c>
      <c r="C154" s="31" t="s">
        <v>24</v>
      </c>
      <c r="D154" s="19">
        <v>50</v>
      </c>
      <c r="E154" s="27">
        <v>30.99</v>
      </c>
      <c r="F154" s="27">
        <v>20.66</v>
      </c>
      <c r="G154" s="17">
        <f>(D154*E154)+(D154*F154)</f>
        <v>2582.5</v>
      </c>
      <c r="H154" s="33">
        <f t="shared" si="33"/>
        <v>1549.5</v>
      </c>
      <c r="I154" s="34">
        <f t="shared" si="34"/>
        <v>1033</v>
      </c>
      <c r="J154" s="35"/>
    </row>
    <row r="155" spans="1:10" s="36" customFormat="1" ht="13.5">
      <c r="A155" s="29" t="s">
        <v>232</v>
      </c>
      <c r="B155" s="30" t="s">
        <v>53</v>
      </c>
      <c r="C155" s="31" t="s">
        <v>24</v>
      </c>
      <c r="D155" s="19">
        <v>20</v>
      </c>
      <c r="E155" s="27">
        <v>65.28</v>
      </c>
      <c r="F155" s="27">
        <v>43.51</v>
      </c>
      <c r="G155" s="17">
        <f t="shared" ref="G155:G172" si="35">(D155*E155)+(D155*F155)</f>
        <v>2175.7999999999997</v>
      </c>
      <c r="H155" s="33">
        <f t="shared" ref="H155:H172" si="36">E155*D155</f>
        <v>1305.5999999999999</v>
      </c>
      <c r="I155" s="34">
        <f t="shared" ref="I155:I172" si="37">F155*D155</f>
        <v>870.19999999999993</v>
      </c>
      <c r="J155" s="35"/>
    </row>
    <row r="156" spans="1:10" s="36" customFormat="1" ht="13.5">
      <c r="A156" s="29" t="s">
        <v>233</v>
      </c>
      <c r="B156" s="30" t="s">
        <v>54</v>
      </c>
      <c r="C156" s="31" t="s">
        <v>24</v>
      </c>
      <c r="D156" s="19">
        <v>20</v>
      </c>
      <c r="E156" s="27">
        <v>37.15</v>
      </c>
      <c r="F156" s="27">
        <v>6.65</v>
      </c>
      <c r="G156" s="17">
        <f t="shared" si="35"/>
        <v>876</v>
      </c>
      <c r="H156" s="33">
        <f t="shared" si="36"/>
        <v>743</v>
      </c>
      <c r="I156" s="34">
        <f t="shared" si="37"/>
        <v>133</v>
      </c>
      <c r="J156" s="35"/>
    </row>
    <row r="157" spans="1:10" s="36" customFormat="1" ht="13.5">
      <c r="A157" s="29" t="s">
        <v>234</v>
      </c>
      <c r="B157" s="30" t="s">
        <v>55</v>
      </c>
      <c r="C157" s="31" t="s">
        <v>24</v>
      </c>
      <c r="D157" s="19">
        <v>20</v>
      </c>
      <c r="E157" s="27">
        <v>54.47</v>
      </c>
      <c r="F157" s="27">
        <v>6.65</v>
      </c>
      <c r="G157" s="17">
        <f t="shared" si="35"/>
        <v>1222.4000000000001</v>
      </c>
      <c r="H157" s="33">
        <f t="shared" si="36"/>
        <v>1089.4000000000001</v>
      </c>
      <c r="I157" s="34">
        <f t="shared" si="37"/>
        <v>133</v>
      </c>
      <c r="J157" s="35"/>
    </row>
    <row r="158" spans="1:10" s="36" customFormat="1" ht="13.5">
      <c r="A158" s="29" t="s">
        <v>499</v>
      </c>
      <c r="B158" s="30" t="s">
        <v>794</v>
      </c>
      <c r="C158" s="31" t="s">
        <v>719</v>
      </c>
      <c r="D158" s="19">
        <v>50</v>
      </c>
      <c r="E158" s="27">
        <v>47.22</v>
      </c>
      <c r="F158" s="27">
        <v>13.6</v>
      </c>
      <c r="G158" s="17">
        <f t="shared" si="35"/>
        <v>3041</v>
      </c>
      <c r="H158" s="33">
        <f t="shared" si="36"/>
        <v>2361</v>
      </c>
      <c r="I158" s="34">
        <f t="shared" si="37"/>
        <v>680</v>
      </c>
      <c r="J158" s="35"/>
    </row>
    <row r="159" spans="1:10" s="36" customFormat="1" ht="13.5">
      <c r="A159" s="29" t="s">
        <v>235</v>
      </c>
      <c r="B159" s="30" t="s">
        <v>56</v>
      </c>
      <c r="C159" s="31" t="s">
        <v>719</v>
      </c>
      <c r="D159" s="19">
        <v>50</v>
      </c>
      <c r="E159" s="27">
        <v>69.94</v>
      </c>
      <c r="F159" s="27">
        <v>3.1</v>
      </c>
      <c r="G159" s="17">
        <f t="shared" si="35"/>
        <v>3652</v>
      </c>
      <c r="H159" s="33">
        <f t="shared" si="36"/>
        <v>3497</v>
      </c>
      <c r="I159" s="34">
        <f t="shared" si="37"/>
        <v>155</v>
      </c>
      <c r="J159" s="35"/>
    </row>
    <row r="160" spans="1:10" s="36" customFormat="1" ht="27">
      <c r="A160" s="29" t="s">
        <v>500</v>
      </c>
      <c r="B160" s="30" t="s">
        <v>795</v>
      </c>
      <c r="C160" s="31" t="s">
        <v>719</v>
      </c>
      <c r="D160" s="19">
        <v>100</v>
      </c>
      <c r="E160" s="27">
        <v>37.06</v>
      </c>
      <c r="F160" s="27">
        <v>4.4800000000000004</v>
      </c>
      <c r="G160" s="17">
        <f t="shared" si="35"/>
        <v>4154</v>
      </c>
      <c r="H160" s="33">
        <f t="shared" si="36"/>
        <v>3706</v>
      </c>
      <c r="I160" s="34">
        <f t="shared" si="37"/>
        <v>448.00000000000006</v>
      </c>
      <c r="J160" s="35"/>
    </row>
    <row r="161" spans="1:10" s="36" customFormat="1" ht="13.5">
      <c r="A161" s="29" t="s">
        <v>236</v>
      </c>
      <c r="B161" s="30" t="s">
        <v>57</v>
      </c>
      <c r="C161" s="31" t="s">
        <v>719</v>
      </c>
      <c r="D161" s="19">
        <v>10</v>
      </c>
      <c r="E161" s="27">
        <v>152.21</v>
      </c>
      <c r="F161" s="27">
        <v>23.15</v>
      </c>
      <c r="G161" s="17">
        <f t="shared" si="35"/>
        <v>1753.6000000000001</v>
      </c>
      <c r="H161" s="33">
        <f t="shared" si="36"/>
        <v>1522.1000000000001</v>
      </c>
      <c r="I161" s="34">
        <f t="shared" si="37"/>
        <v>231.5</v>
      </c>
      <c r="J161" s="35"/>
    </row>
    <row r="162" spans="1:10" s="36" customFormat="1" ht="13.5">
      <c r="A162" s="29" t="s">
        <v>237</v>
      </c>
      <c r="B162" s="30" t="s">
        <v>58</v>
      </c>
      <c r="C162" s="31" t="s">
        <v>719</v>
      </c>
      <c r="D162" s="19">
        <v>10</v>
      </c>
      <c r="E162" s="27">
        <v>88.97</v>
      </c>
      <c r="F162" s="27">
        <v>7.1</v>
      </c>
      <c r="G162" s="17">
        <f t="shared" si="35"/>
        <v>960.7</v>
      </c>
      <c r="H162" s="33">
        <f t="shared" si="36"/>
        <v>889.7</v>
      </c>
      <c r="I162" s="34">
        <f t="shared" si="37"/>
        <v>71</v>
      </c>
      <c r="J162" s="35"/>
    </row>
    <row r="163" spans="1:10" s="36" customFormat="1" ht="27">
      <c r="A163" s="29" t="s">
        <v>439</v>
      </c>
      <c r="B163" s="30" t="s">
        <v>796</v>
      </c>
      <c r="C163" s="31" t="s">
        <v>719</v>
      </c>
      <c r="D163" s="19">
        <v>5</v>
      </c>
      <c r="E163" s="27">
        <v>65.760000000000005</v>
      </c>
      <c r="F163" s="27">
        <v>3.99</v>
      </c>
      <c r="G163" s="17">
        <f t="shared" si="35"/>
        <v>348.75</v>
      </c>
      <c r="H163" s="33">
        <f t="shared" si="36"/>
        <v>328.8</v>
      </c>
      <c r="I163" s="34">
        <f t="shared" si="37"/>
        <v>19.950000000000003</v>
      </c>
      <c r="J163" s="35"/>
    </row>
    <row r="164" spans="1:10" s="36" customFormat="1" ht="39" customHeight="1">
      <c r="A164" s="29" t="s">
        <v>501</v>
      </c>
      <c r="B164" s="30" t="s">
        <v>658</v>
      </c>
      <c r="C164" s="31" t="s">
        <v>719</v>
      </c>
      <c r="D164" s="22">
        <v>5</v>
      </c>
      <c r="E164" s="27">
        <v>192.29</v>
      </c>
      <c r="F164" s="27">
        <v>6.94</v>
      </c>
      <c r="G164" s="17">
        <f t="shared" si="35"/>
        <v>996.15</v>
      </c>
      <c r="H164" s="33">
        <f t="shared" si="36"/>
        <v>961.44999999999993</v>
      </c>
      <c r="I164" s="34">
        <f t="shared" si="37"/>
        <v>34.700000000000003</v>
      </c>
      <c r="J164" s="35"/>
    </row>
    <row r="165" spans="1:10" s="36" customFormat="1" ht="27">
      <c r="A165" s="29" t="s">
        <v>502</v>
      </c>
      <c r="B165" s="30" t="s">
        <v>797</v>
      </c>
      <c r="C165" s="31" t="s">
        <v>24</v>
      </c>
      <c r="D165" s="19">
        <v>15</v>
      </c>
      <c r="E165" s="27">
        <v>20.29</v>
      </c>
      <c r="F165" s="27">
        <v>11.95</v>
      </c>
      <c r="G165" s="17">
        <f t="shared" si="35"/>
        <v>483.59999999999997</v>
      </c>
      <c r="H165" s="33">
        <f t="shared" si="36"/>
        <v>304.34999999999997</v>
      </c>
      <c r="I165" s="34">
        <f t="shared" si="37"/>
        <v>179.25</v>
      </c>
      <c r="J165" s="35"/>
    </row>
    <row r="166" spans="1:10" s="36" customFormat="1" ht="27">
      <c r="A166" s="29" t="s">
        <v>503</v>
      </c>
      <c r="B166" s="30" t="s">
        <v>498</v>
      </c>
      <c r="C166" s="31" t="s">
        <v>24</v>
      </c>
      <c r="D166" s="19">
        <v>15</v>
      </c>
      <c r="E166" s="27">
        <v>18.97</v>
      </c>
      <c r="F166" s="27">
        <v>7.26</v>
      </c>
      <c r="G166" s="17">
        <f t="shared" si="35"/>
        <v>393.44999999999993</v>
      </c>
      <c r="H166" s="33">
        <f t="shared" si="36"/>
        <v>284.54999999999995</v>
      </c>
      <c r="I166" s="34">
        <f t="shared" si="37"/>
        <v>108.89999999999999</v>
      </c>
      <c r="J166" s="35"/>
    </row>
    <row r="167" spans="1:10" s="36" customFormat="1" ht="13.5">
      <c r="A167" s="29" t="s">
        <v>504</v>
      </c>
      <c r="B167" s="30" t="s">
        <v>798</v>
      </c>
      <c r="C167" s="31" t="s">
        <v>24</v>
      </c>
      <c r="D167" s="19">
        <v>15</v>
      </c>
      <c r="E167" s="27">
        <v>72.400000000000006</v>
      </c>
      <c r="F167" s="27">
        <v>2.21</v>
      </c>
      <c r="G167" s="17">
        <f t="shared" si="35"/>
        <v>1119.1500000000001</v>
      </c>
      <c r="H167" s="33">
        <f t="shared" si="36"/>
        <v>1086</v>
      </c>
      <c r="I167" s="34">
        <f t="shared" si="37"/>
        <v>33.15</v>
      </c>
      <c r="J167" s="35"/>
    </row>
    <row r="168" spans="1:10" s="36" customFormat="1" ht="13.5">
      <c r="A168" s="29" t="s">
        <v>238</v>
      </c>
      <c r="B168" s="50" t="s">
        <v>709</v>
      </c>
      <c r="C168" s="51" t="s">
        <v>24</v>
      </c>
      <c r="D168" s="20">
        <v>10</v>
      </c>
      <c r="E168" s="27">
        <v>32.25</v>
      </c>
      <c r="F168" s="27">
        <v>21.49</v>
      </c>
      <c r="G168" s="17">
        <f t="shared" si="35"/>
        <v>537.4</v>
      </c>
      <c r="H168" s="33">
        <f t="shared" si="36"/>
        <v>322.5</v>
      </c>
      <c r="I168" s="34">
        <f t="shared" si="37"/>
        <v>214.89999999999998</v>
      </c>
      <c r="J168" s="35"/>
    </row>
    <row r="169" spans="1:10" s="36" customFormat="1" ht="27">
      <c r="A169" s="29" t="s">
        <v>505</v>
      </c>
      <c r="B169" s="30" t="s">
        <v>799</v>
      </c>
      <c r="C169" s="31" t="s">
        <v>719</v>
      </c>
      <c r="D169" s="19">
        <v>200</v>
      </c>
      <c r="E169" s="27">
        <v>27.55</v>
      </c>
      <c r="F169" s="27">
        <v>12.79</v>
      </c>
      <c r="G169" s="17">
        <f t="shared" si="35"/>
        <v>8068</v>
      </c>
      <c r="H169" s="33">
        <f t="shared" si="36"/>
        <v>5510</v>
      </c>
      <c r="I169" s="34">
        <f t="shared" si="37"/>
        <v>2558</v>
      </c>
      <c r="J169" s="35"/>
    </row>
    <row r="170" spans="1:10" s="36" customFormat="1" ht="13.5">
      <c r="A170" s="29" t="s">
        <v>506</v>
      </c>
      <c r="B170" s="30" t="s">
        <v>59</v>
      </c>
      <c r="C170" s="31" t="s">
        <v>24</v>
      </c>
      <c r="D170" s="19">
        <v>35</v>
      </c>
      <c r="E170" s="27">
        <v>46.86</v>
      </c>
      <c r="F170" s="27">
        <v>4.63</v>
      </c>
      <c r="G170" s="17">
        <f t="shared" si="35"/>
        <v>1802.1499999999999</v>
      </c>
      <c r="H170" s="33">
        <f t="shared" si="36"/>
        <v>1640.1</v>
      </c>
      <c r="I170" s="34">
        <f t="shared" si="37"/>
        <v>162.04999999999998</v>
      </c>
      <c r="J170" s="35"/>
    </row>
    <row r="171" spans="1:10" s="36" customFormat="1" ht="13.5">
      <c r="A171" s="29" t="s">
        <v>652</v>
      </c>
      <c r="B171" s="30" t="s">
        <v>800</v>
      </c>
      <c r="C171" s="31" t="s">
        <v>24</v>
      </c>
      <c r="D171" s="19">
        <v>75</v>
      </c>
      <c r="E171" s="27">
        <v>53.12</v>
      </c>
      <c r="F171" s="27">
        <v>5.53</v>
      </c>
      <c r="G171" s="17">
        <f t="shared" si="35"/>
        <v>4398.75</v>
      </c>
      <c r="H171" s="33">
        <f t="shared" si="36"/>
        <v>3984</v>
      </c>
      <c r="I171" s="34">
        <f t="shared" si="37"/>
        <v>414.75</v>
      </c>
      <c r="J171" s="35"/>
    </row>
    <row r="172" spans="1:10" s="36" customFormat="1" ht="27" customHeight="1">
      <c r="A172" s="29" t="s">
        <v>713</v>
      </c>
      <c r="B172" s="30" t="s">
        <v>661</v>
      </c>
      <c r="C172" s="31" t="s">
        <v>719</v>
      </c>
      <c r="D172" s="19">
        <v>50</v>
      </c>
      <c r="E172" s="27">
        <v>33.92</v>
      </c>
      <c r="F172" s="27">
        <v>8.41</v>
      </c>
      <c r="G172" s="17">
        <f t="shared" si="35"/>
        <v>2116.5</v>
      </c>
      <c r="H172" s="33">
        <f t="shared" si="36"/>
        <v>1696</v>
      </c>
      <c r="I172" s="34">
        <f t="shared" si="37"/>
        <v>420.5</v>
      </c>
      <c r="J172" s="35"/>
    </row>
    <row r="173" spans="1:10" s="36" customFormat="1" ht="13.5">
      <c r="A173" s="63">
        <v>13</v>
      </c>
      <c r="B173" s="64" t="s">
        <v>60</v>
      </c>
      <c r="C173" s="65"/>
      <c r="D173" s="65"/>
      <c r="E173" s="66"/>
      <c r="F173" s="66"/>
      <c r="G173" s="67"/>
      <c r="H173" s="85">
        <f t="shared" si="33"/>
        <v>0</v>
      </c>
      <c r="I173" s="86">
        <f t="shared" si="34"/>
        <v>0</v>
      </c>
      <c r="J173" s="35"/>
    </row>
    <row r="174" spans="1:10" s="36" customFormat="1" ht="13.5">
      <c r="A174" s="29" t="s">
        <v>239</v>
      </c>
      <c r="B174" s="30" t="s">
        <v>61</v>
      </c>
      <c r="C174" s="31" t="s">
        <v>24</v>
      </c>
      <c r="D174" s="19">
        <v>45</v>
      </c>
      <c r="E174" s="27">
        <v>9.49</v>
      </c>
      <c r="F174" s="27">
        <v>5.55</v>
      </c>
      <c r="G174" s="17">
        <f>(D174*E174)+(D174*F174)</f>
        <v>676.8</v>
      </c>
      <c r="H174" s="33">
        <f t="shared" si="33"/>
        <v>427.05</v>
      </c>
      <c r="I174" s="34">
        <f t="shared" si="34"/>
        <v>249.75</v>
      </c>
      <c r="J174" s="35"/>
    </row>
    <row r="175" spans="1:10" s="36" customFormat="1" ht="13.5">
      <c r="A175" s="29" t="s">
        <v>240</v>
      </c>
      <c r="B175" s="30" t="s">
        <v>62</v>
      </c>
      <c r="C175" s="31" t="s">
        <v>7</v>
      </c>
      <c r="D175" s="19">
        <v>4</v>
      </c>
      <c r="E175" s="27">
        <v>248.39</v>
      </c>
      <c r="F175" s="27">
        <v>81.99</v>
      </c>
      <c r="G175" s="17">
        <f t="shared" ref="G175:G221" si="38">(D175*E175)+(D175*F175)</f>
        <v>1321.52</v>
      </c>
      <c r="H175" s="33">
        <f t="shared" ref="H175:H221" si="39">E175*D175</f>
        <v>993.56</v>
      </c>
      <c r="I175" s="34">
        <f t="shared" ref="I175:I221" si="40">F175*D175</f>
        <v>327.96</v>
      </c>
      <c r="J175" s="35"/>
    </row>
    <row r="176" spans="1:10" s="36" customFormat="1" ht="13.5">
      <c r="A176" s="29" t="s">
        <v>241</v>
      </c>
      <c r="B176" s="30" t="s">
        <v>63</v>
      </c>
      <c r="C176" s="31" t="s">
        <v>7</v>
      </c>
      <c r="D176" s="19">
        <v>10</v>
      </c>
      <c r="E176" s="27">
        <v>6.41</v>
      </c>
      <c r="F176" s="27">
        <v>7.21</v>
      </c>
      <c r="G176" s="17">
        <f t="shared" si="38"/>
        <v>136.19999999999999</v>
      </c>
      <c r="H176" s="33">
        <f t="shared" si="39"/>
        <v>64.099999999999994</v>
      </c>
      <c r="I176" s="34">
        <f t="shared" si="40"/>
        <v>72.099999999999994</v>
      </c>
      <c r="J176" s="35"/>
    </row>
    <row r="177" spans="1:10" s="36" customFormat="1" ht="13.5">
      <c r="A177" s="29" t="s">
        <v>507</v>
      </c>
      <c r="B177" s="30" t="s">
        <v>801</v>
      </c>
      <c r="C177" s="31" t="s">
        <v>24</v>
      </c>
      <c r="D177" s="19">
        <v>10</v>
      </c>
      <c r="E177" s="27">
        <v>45.77</v>
      </c>
      <c r="F177" s="27">
        <v>30.51</v>
      </c>
      <c r="G177" s="17">
        <f t="shared" si="38"/>
        <v>762.80000000000007</v>
      </c>
      <c r="H177" s="33">
        <f t="shared" si="39"/>
        <v>457.70000000000005</v>
      </c>
      <c r="I177" s="34">
        <f t="shared" si="40"/>
        <v>305.10000000000002</v>
      </c>
      <c r="J177" s="35"/>
    </row>
    <row r="178" spans="1:10" s="36" customFormat="1" ht="13.5">
      <c r="A178" s="29" t="s">
        <v>242</v>
      </c>
      <c r="B178" s="30" t="s">
        <v>64</v>
      </c>
      <c r="C178" s="31" t="s">
        <v>24</v>
      </c>
      <c r="D178" s="19">
        <v>1</v>
      </c>
      <c r="E178" s="27">
        <v>250.07</v>
      </c>
      <c r="F178" s="27">
        <v>167.43</v>
      </c>
      <c r="G178" s="17">
        <f t="shared" si="38"/>
        <v>417.5</v>
      </c>
      <c r="H178" s="33">
        <f t="shared" si="39"/>
        <v>250.07</v>
      </c>
      <c r="I178" s="34">
        <f t="shared" si="40"/>
        <v>167.43</v>
      </c>
      <c r="J178" s="35"/>
    </row>
    <row r="179" spans="1:10" s="36" customFormat="1" ht="13.5">
      <c r="A179" s="29" t="s">
        <v>243</v>
      </c>
      <c r="B179" s="30" t="s">
        <v>65</v>
      </c>
      <c r="C179" s="31" t="s">
        <v>24</v>
      </c>
      <c r="D179" s="19">
        <v>10</v>
      </c>
      <c r="E179" s="27">
        <v>83.26</v>
      </c>
      <c r="F179" s="27">
        <v>55.51</v>
      </c>
      <c r="G179" s="17">
        <f t="shared" si="38"/>
        <v>1387.7</v>
      </c>
      <c r="H179" s="33">
        <f t="shared" si="39"/>
        <v>832.6</v>
      </c>
      <c r="I179" s="34">
        <f t="shared" si="40"/>
        <v>555.1</v>
      </c>
      <c r="J179" s="35"/>
    </row>
    <row r="180" spans="1:10" s="36" customFormat="1" ht="13.5">
      <c r="A180" s="29" t="s">
        <v>508</v>
      </c>
      <c r="B180" s="40" t="s">
        <v>802</v>
      </c>
      <c r="C180" s="31" t="s">
        <v>24</v>
      </c>
      <c r="D180" s="19">
        <v>30</v>
      </c>
      <c r="E180" s="27">
        <v>88.71</v>
      </c>
      <c r="F180" s="27">
        <v>30.85</v>
      </c>
      <c r="G180" s="17">
        <f t="shared" si="38"/>
        <v>3586.7999999999997</v>
      </c>
      <c r="H180" s="33">
        <f t="shared" si="39"/>
        <v>2661.2999999999997</v>
      </c>
      <c r="I180" s="34">
        <f t="shared" si="40"/>
        <v>925.5</v>
      </c>
      <c r="J180" s="35"/>
    </row>
    <row r="181" spans="1:10" s="36" customFormat="1" ht="13.5">
      <c r="A181" s="29" t="s">
        <v>244</v>
      </c>
      <c r="B181" s="30" t="s">
        <v>440</v>
      </c>
      <c r="C181" s="31" t="s">
        <v>7</v>
      </c>
      <c r="D181" s="19">
        <v>10</v>
      </c>
      <c r="E181" s="27">
        <v>9.3800000000000008</v>
      </c>
      <c r="F181" s="27">
        <v>3.02</v>
      </c>
      <c r="G181" s="17">
        <f t="shared" si="38"/>
        <v>124.00000000000001</v>
      </c>
      <c r="H181" s="33">
        <f t="shared" si="39"/>
        <v>93.800000000000011</v>
      </c>
      <c r="I181" s="34">
        <f t="shared" si="40"/>
        <v>30.2</v>
      </c>
      <c r="J181" s="35"/>
    </row>
    <row r="182" spans="1:10" s="36" customFormat="1" ht="13.5">
      <c r="A182" s="29" t="s">
        <v>509</v>
      </c>
      <c r="B182" s="30" t="s">
        <v>803</v>
      </c>
      <c r="C182" s="31" t="s">
        <v>7</v>
      </c>
      <c r="D182" s="19">
        <v>8</v>
      </c>
      <c r="E182" s="27">
        <v>70.760000000000005</v>
      </c>
      <c r="F182" s="27">
        <v>34.67</v>
      </c>
      <c r="G182" s="17">
        <f t="shared" si="38"/>
        <v>843.44</v>
      </c>
      <c r="H182" s="33">
        <f t="shared" si="39"/>
        <v>566.08000000000004</v>
      </c>
      <c r="I182" s="34">
        <f t="shared" si="40"/>
        <v>277.36</v>
      </c>
      <c r="J182" s="35"/>
    </row>
    <row r="183" spans="1:10" s="36" customFormat="1" ht="13.5">
      <c r="A183" s="29" t="s">
        <v>510</v>
      </c>
      <c r="B183" s="30" t="s">
        <v>804</v>
      </c>
      <c r="C183" s="31" t="s">
        <v>7</v>
      </c>
      <c r="D183" s="19">
        <v>5</v>
      </c>
      <c r="E183" s="27">
        <v>84.03</v>
      </c>
      <c r="F183" s="27">
        <v>41.16</v>
      </c>
      <c r="G183" s="17">
        <f t="shared" si="38"/>
        <v>625.94999999999993</v>
      </c>
      <c r="H183" s="33">
        <f t="shared" si="39"/>
        <v>420.15</v>
      </c>
      <c r="I183" s="34">
        <f t="shared" si="40"/>
        <v>205.79999999999998</v>
      </c>
      <c r="J183" s="35"/>
    </row>
    <row r="184" spans="1:10" s="36" customFormat="1" ht="13.5">
      <c r="A184" s="29" t="s">
        <v>511</v>
      </c>
      <c r="B184" s="30" t="s">
        <v>805</v>
      </c>
      <c r="C184" s="31" t="s">
        <v>7</v>
      </c>
      <c r="D184" s="19">
        <v>10</v>
      </c>
      <c r="E184" s="27">
        <v>118.25</v>
      </c>
      <c r="F184" s="27">
        <v>22.98</v>
      </c>
      <c r="G184" s="17">
        <f t="shared" si="38"/>
        <v>1412.3</v>
      </c>
      <c r="H184" s="33">
        <f t="shared" si="39"/>
        <v>1182.5</v>
      </c>
      <c r="I184" s="34">
        <f t="shared" si="40"/>
        <v>229.8</v>
      </c>
      <c r="J184" s="35"/>
    </row>
    <row r="185" spans="1:10" s="36" customFormat="1" ht="13.5">
      <c r="A185" s="29" t="s">
        <v>512</v>
      </c>
      <c r="B185" s="30" t="s">
        <v>806</v>
      </c>
      <c r="C185" s="31" t="s">
        <v>7</v>
      </c>
      <c r="D185" s="19">
        <v>5</v>
      </c>
      <c r="E185" s="27">
        <v>66.040000000000006</v>
      </c>
      <c r="F185" s="27">
        <v>32.26</v>
      </c>
      <c r="G185" s="17">
        <f t="shared" si="38"/>
        <v>491.5</v>
      </c>
      <c r="H185" s="33">
        <f t="shared" si="39"/>
        <v>330.20000000000005</v>
      </c>
      <c r="I185" s="34">
        <f t="shared" si="40"/>
        <v>161.29999999999998</v>
      </c>
      <c r="J185" s="35"/>
    </row>
    <row r="186" spans="1:10" s="36" customFormat="1" ht="27">
      <c r="A186" s="29" t="s">
        <v>513</v>
      </c>
      <c r="B186" s="30" t="s">
        <v>807</v>
      </c>
      <c r="C186" s="31" t="s">
        <v>7</v>
      </c>
      <c r="D186" s="19">
        <v>5</v>
      </c>
      <c r="E186" s="27">
        <v>118.25</v>
      </c>
      <c r="F186" s="27">
        <v>22.98</v>
      </c>
      <c r="G186" s="17">
        <f t="shared" si="38"/>
        <v>706.15</v>
      </c>
      <c r="H186" s="33">
        <f t="shared" si="39"/>
        <v>591.25</v>
      </c>
      <c r="I186" s="34">
        <f t="shared" si="40"/>
        <v>114.9</v>
      </c>
      <c r="J186" s="35"/>
    </row>
    <row r="187" spans="1:10" s="36" customFormat="1" ht="27">
      <c r="A187" s="29" t="s">
        <v>514</v>
      </c>
      <c r="B187" s="30" t="s">
        <v>808</v>
      </c>
      <c r="C187" s="31" t="s">
        <v>809</v>
      </c>
      <c r="D187" s="19">
        <v>10</v>
      </c>
      <c r="E187" s="27">
        <v>84.74</v>
      </c>
      <c r="F187" s="27">
        <v>37.200000000000003</v>
      </c>
      <c r="G187" s="17">
        <f t="shared" si="38"/>
        <v>1219.4000000000001</v>
      </c>
      <c r="H187" s="33">
        <f t="shared" si="39"/>
        <v>847.4</v>
      </c>
      <c r="I187" s="34">
        <f t="shared" si="40"/>
        <v>372</v>
      </c>
      <c r="J187" s="35"/>
    </row>
    <row r="188" spans="1:10" s="36" customFormat="1" ht="13.5">
      <c r="A188" s="29" t="s">
        <v>441</v>
      </c>
      <c r="B188" s="30" t="s">
        <v>66</v>
      </c>
      <c r="C188" s="31" t="s">
        <v>7</v>
      </c>
      <c r="D188" s="19">
        <v>12</v>
      </c>
      <c r="E188" s="27">
        <v>27.26</v>
      </c>
      <c r="F188" s="27">
        <v>11.1</v>
      </c>
      <c r="G188" s="17">
        <f t="shared" si="38"/>
        <v>460.32</v>
      </c>
      <c r="H188" s="33">
        <f t="shared" si="39"/>
        <v>327.12</v>
      </c>
      <c r="I188" s="34">
        <f t="shared" si="40"/>
        <v>133.19999999999999</v>
      </c>
      <c r="J188" s="35"/>
    </row>
    <row r="189" spans="1:10" s="36" customFormat="1" ht="13.5">
      <c r="A189" s="29" t="s">
        <v>245</v>
      </c>
      <c r="B189" s="30" t="s">
        <v>67</v>
      </c>
      <c r="C189" s="31" t="s">
        <v>7</v>
      </c>
      <c r="D189" s="19">
        <v>5</v>
      </c>
      <c r="E189" s="27">
        <v>251.31</v>
      </c>
      <c r="F189" s="27">
        <v>96.27</v>
      </c>
      <c r="G189" s="17">
        <f t="shared" si="38"/>
        <v>1737.8999999999999</v>
      </c>
      <c r="H189" s="33">
        <f t="shared" si="39"/>
        <v>1256.55</v>
      </c>
      <c r="I189" s="34">
        <f t="shared" si="40"/>
        <v>481.34999999999997</v>
      </c>
      <c r="J189" s="35"/>
    </row>
    <row r="190" spans="1:10" s="36" customFormat="1" ht="13.5">
      <c r="A190" s="29" t="s">
        <v>246</v>
      </c>
      <c r="B190" s="30" t="s">
        <v>68</v>
      </c>
      <c r="C190" s="31" t="s">
        <v>7</v>
      </c>
      <c r="D190" s="19">
        <v>5</v>
      </c>
      <c r="E190" s="27">
        <v>255.44</v>
      </c>
      <c r="F190" s="27">
        <v>98.87</v>
      </c>
      <c r="G190" s="17">
        <f t="shared" si="38"/>
        <v>1771.5500000000002</v>
      </c>
      <c r="H190" s="33">
        <f t="shared" si="39"/>
        <v>1277.2</v>
      </c>
      <c r="I190" s="34">
        <f t="shared" si="40"/>
        <v>494.35</v>
      </c>
      <c r="J190" s="35"/>
    </row>
    <row r="191" spans="1:10" s="36" customFormat="1" ht="13.5">
      <c r="A191" s="29" t="s">
        <v>247</v>
      </c>
      <c r="B191" s="30" t="s">
        <v>69</v>
      </c>
      <c r="C191" s="31" t="s">
        <v>7</v>
      </c>
      <c r="D191" s="19">
        <v>10</v>
      </c>
      <c r="E191" s="27">
        <v>261.02999999999997</v>
      </c>
      <c r="F191" s="27">
        <v>100.02</v>
      </c>
      <c r="G191" s="17">
        <f t="shared" si="38"/>
        <v>3610.4999999999995</v>
      </c>
      <c r="H191" s="33">
        <f t="shared" si="39"/>
        <v>2610.2999999999997</v>
      </c>
      <c r="I191" s="34">
        <f t="shared" si="40"/>
        <v>1000.1999999999999</v>
      </c>
      <c r="J191" s="35"/>
    </row>
    <row r="192" spans="1:10" s="36" customFormat="1" ht="13.5">
      <c r="A192" s="29" t="s">
        <v>248</v>
      </c>
      <c r="B192" s="30" t="s">
        <v>70</v>
      </c>
      <c r="C192" s="31" t="s">
        <v>7</v>
      </c>
      <c r="D192" s="19">
        <v>10</v>
      </c>
      <c r="E192" s="27">
        <v>30.52</v>
      </c>
      <c r="F192" s="27">
        <v>0</v>
      </c>
      <c r="G192" s="17">
        <f t="shared" si="38"/>
        <v>305.2</v>
      </c>
      <c r="H192" s="33">
        <f t="shared" si="39"/>
        <v>305.2</v>
      </c>
      <c r="I192" s="34">
        <f t="shared" si="40"/>
        <v>0</v>
      </c>
      <c r="J192" s="35"/>
    </row>
    <row r="193" spans="1:10" s="36" customFormat="1" ht="13.5">
      <c r="A193" s="29" t="s">
        <v>412</v>
      </c>
      <c r="B193" s="30" t="s">
        <v>71</v>
      </c>
      <c r="C193" s="31" t="s">
        <v>719</v>
      </c>
      <c r="D193" s="19">
        <v>3</v>
      </c>
      <c r="E193" s="27">
        <v>588.41</v>
      </c>
      <c r="F193" s="27">
        <v>18.010000000000002</v>
      </c>
      <c r="G193" s="17">
        <f t="shared" si="38"/>
        <v>1819.26</v>
      </c>
      <c r="H193" s="33">
        <f t="shared" si="39"/>
        <v>1765.23</v>
      </c>
      <c r="I193" s="34">
        <f t="shared" si="40"/>
        <v>54.03</v>
      </c>
      <c r="J193" s="35"/>
    </row>
    <row r="194" spans="1:10" s="36" customFormat="1" ht="13.5">
      <c r="A194" s="29" t="s">
        <v>249</v>
      </c>
      <c r="B194" s="30" t="s">
        <v>72</v>
      </c>
      <c r="C194" s="31" t="s">
        <v>7</v>
      </c>
      <c r="D194" s="19">
        <v>5</v>
      </c>
      <c r="E194" s="27">
        <v>208.03</v>
      </c>
      <c r="F194" s="27">
        <v>33</v>
      </c>
      <c r="G194" s="17">
        <f t="shared" si="38"/>
        <v>1205.1500000000001</v>
      </c>
      <c r="H194" s="33">
        <f t="shared" si="39"/>
        <v>1040.1500000000001</v>
      </c>
      <c r="I194" s="34">
        <f t="shared" si="40"/>
        <v>165</v>
      </c>
      <c r="J194" s="35"/>
    </row>
    <row r="195" spans="1:10" s="36" customFormat="1" ht="13.5">
      <c r="A195" s="29" t="s">
        <v>914</v>
      </c>
      <c r="B195" s="30" t="s">
        <v>889</v>
      </c>
      <c r="C195" s="31" t="s">
        <v>719</v>
      </c>
      <c r="D195" s="19">
        <v>5</v>
      </c>
      <c r="E195" s="27">
        <v>374.83</v>
      </c>
      <c r="F195" s="27">
        <v>180.08</v>
      </c>
      <c r="G195" s="17">
        <f t="shared" si="38"/>
        <v>2774.55</v>
      </c>
      <c r="H195" s="33">
        <f t="shared" si="39"/>
        <v>1874.1499999999999</v>
      </c>
      <c r="I195" s="34">
        <f t="shared" si="40"/>
        <v>900.40000000000009</v>
      </c>
      <c r="J195" s="35"/>
    </row>
    <row r="196" spans="1:10" s="36" customFormat="1" ht="13.5">
      <c r="A196" s="29" t="s">
        <v>515</v>
      </c>
      <c r="B196" s="30" t="s">
        <v>810</v>
      </c>
      <c r="C196" s="31" t="s">
        <v>719</v>
      </c>
      <c r="D196" s="19">
        <v>15</v>
      </c>
      <c r="E196" s="27">
        <v>202.39</v>
      </c>
      <c r="F196" s="27">
        <v>134.91999999999999</v>
      </c>
      <c r="G196" s="17">
        <f t="shared" si="38"/>
        <v>5059.6499999999996</v>
      </c>
      <c r="H196" s="33">
        <f t="shared" si="39"/>
        <v>3035.85</v>
      </c>
      <c r="I196" s="34">
        <f t="shared" si="40"/>
        <v>2023.7999999999997</v>
      </c>
    </row>
    <row r="197" spans="1:10" s="36" customFormat="1" ht="13.5">
      <c r="A197" s="29" t="s">
        <v>516</v>
      </c>
      <c r="B197" s="30" t="s">
        <v>811</v>
      </c>
      <c r="C197" s="31" t="s">
        <v>24</v>
      </c>
      <c r="D197" s="19">
        <v>5</v>
      </c>
      <c r="E197" s="27">
        <v>331.69</v>
      </c>
      <c r="F197" s="27">
        <v>221.12</v>
      </c>
      <c r="G197" s="17">
        <f t="shared" si="38"/>
        <v>2764.05</v>
      </c>
      <c r="H197" s="33">
        <f t="shared" si="39"/>
        <v>1658.45</v>
      </c>
      <c r="I197" s="34">
        <f t="shared" si="40"/>
        <v>1105.5999999999999</v>
      </c>
    </row>
    <row r="198" spans="1:10" s="36" customFormat="1" ht="27">
      <c r="A198" s="29" t="s">
        <v>517</v>
      </c>
      <c r="B198" s="30" t="s">
        <v>885</v>
      </c>
      <c r="C198" s="31" t="s">
        <v>24</v>
      </c>
      <c r="D198" s="19">
        <v>10</v>
      </c>
      <c r="E198" s="27">
        <v>328.09</v>
      </c>
      <c r="F198" s="27">
        <v>218.73</v>
      </c>
      <c r="G198" s="17">
        <f t="shared" si="38"/>
        <v>5468.1999999999989</v>
      </c>
      <c r="H198" s="33">
        <f t="shared" si="39"/>
        <v>3280.8999999999996</v>
      </c>
      <c r="I198" s="34">
        <f t="shared" si="40"/>
        <v>2187.2999999999997</v>
      </c>
    </row>
    <row r="199" spans="1:10" s="36" customFormat="1" ht="13.5">
      <c r="A199" s="29" t="s">
        <v>518</v>
      </c>
      <c r="B199" s="30" t="s">
        <v>812</v>
      </c>
      <c r="C199" s="31" t="s">
        <v>719</v>
      </c>
      <c r="D199" s="19">
        <v>5</v>
      </c>
      <c r="E199" s="27">
        <v>341.93</v>
      </c>
      <c r="F199" s="27">
        <v>17.45</v>
      </c>
      <c r="G199" s="17">
        <f t="shared" si="38"/>
        <v>1796.9</v>
      </c>
      <c r="H199" s="33">
        <f t="shared" si="39"/>
        <v>1709.65</v>
      </c>
      <c r="I199" s="34">
        <f t="shared" si="40"/>
        <v>87.25</v>
      </c>
      <c r="J199" s="35"/>
    </row>
    <row r="200" spans="1:10" s="36" customFormat="1" ht="13.5">
      <c r="A200" s="29" t="s">
        <v>519</v>
      </c>
      <c r="B200" s="30" t="s">
        <v>813</v>
      </c>
      <c r="C200" s="31" t="s">
        <v>719</v>
      </c>
      <c r="D200" s="19">
        <v>5</v>
      </c>
      <c r="E200" s="27">
        <v>309.66000000000003</v>
      </c>
      <c r="F200" s="27">
        <v>18.37</v>
      </c>
      <c r="G200" s="17">
        <f t="shared" si="38"/>
        <v>1640.15</v>
      </c>
      <c r="H200" s="33">
        <f t="shared" si="39"/>
        <v>1548.3000000000002</v>
      </c>
      <c r="I200" s="34">
        <f t="shared" si="40"/>
        <v>91.850000000000009</v>
      </c>
      <c r="J200" s="35"/>
    </row>
    <row r="201" spans="1:10" s="36" customFormat="1" ht="13.5">
      <c r="A201" s="29" t="s">
        <v>444</v>
      </c>
      <c r="B201" s="30" t="s">
        <v>814</v>
      </c>
      <c r="C201" s="31" t="s">
        <v>719</v>
      </c>
      <c r="D201" s="19">
        <v>5</v>
      </c>
      <c r="E201" s="27">
        <v>474.1</v>
      </c>
      <c r="F201" s="27">
        <v>12.34</v>
      </c>
      <c r="G201" s="17">
        <f t="shared" si="38"/>
        <v>2432.1999999999998</v>
      </c>
      <c r="H201" s="33">
        <f t="shared" si="39"/>
        <v>2370.5</v>
      </c>
      <c r="I201" s="34">
        <f t="shared" si="40"/>
        <v>61.7</v>
      </c>
      <c r="J201" s="35"/>
    </row>
    <row r="202" spans="1:10" s="36" customFormat="1" ht="13.5">
      <c r="A202" s="29" t="s">
        <v>443</v>
      </c>
      <c r="B202" s="30" t="s">
        <v>701</v>
      </c>
      <c r="C202" s="31" t="s">
        <v>719</v>
      </c>
      <c r="D202" s="19">
        <v>3</v>
      </c>
      <c r="E202" s="27">
        <v>621.97</v>
      </c>
      <c r="F202" s="27">
        <v>10.28</v>
      </c>
      <c r="G202" s="17">
        <f t="shared" si="38"/>
        <v>1896.75</v>
      </c>
      <c r="H202" s="33">
        <f t="shared" si="39"/>
        <v>1865.91</v>
      </c>
      <c r="I202" s="34">
        <f t="shared" si="40"/>
        <v>30.839999999999996</v>
      </c>
      <c r="J202" s="35"/>
    </row>
    <row r="203" spans="1:10" s="36" customFormat="1" ht="39.75" customHeight="1">
      <c r="A203" s="29" t="s">
        <v>442</v>
      </c>
      <c r="B203" s="30" t="s">
        <v>815</v>
      </c>
      <c r="C203" s="31" t="s">
        <v>7</v>
      </c>
      <c r="D203" s="19">
        <v>2</v>
      </c>
      <c r="E203" s="27">
        <v>588.42999999999995</v>
      </c>
      <c r="F203" s="27">
        <v>218.92</v>
      </c>
      <c r="G203" s="17">
        <f t="shared" si="38"/>
        <v>1614.6999999999998</v>
      </c>
      <c r="H203" s="33">
        <f t="shared" si="39"/>
        <v>1176.8599999999999</v>
      </c>
      <c r="I203" s="34">
        <f t="shared" si="40"/>
        <v>437.84</v>
      </c>
      <c r="J203" s="35"/>
    </row>
    <row r="204" spans="1:10" s="36" customFormat="1" ht="39.75" customHeight="1">
      <c r="A204" s="29" t="s">
        <v>520</v>
      </c>
      <c r="B204" s="30" t="s">
        <v>816</v>
      </c>
      <c r="C204" s="31" t="s">
        <v>7</v>
      </c>
      <c r="D204" s="19">
        <v>2</v>
      </c>
      <c r="E204" s="27">
        <v>578.07000000000005</v>
      </c>
      <c r="F204" s="27">
        <v>223.28</v>
      </c>
      <c r="G204" s="17">
        <f t="shared" si="38"/>
        <v>1602.7</v>
      </c>
      <c r="H204" s="33">
        <f t="shared" si="39"/>
        <v>1156.1400000000001</v>
      </c>
      <c r="I204" s="34">
        <f t="shared" si="40"/>
        <v>446.56</v>
      </c>
      <c r="J204" s="35"/>
    </row>
    <row r="205" spans="1:10" s="36" customFormat="1" ht="39.75" customHeight="1">
      <c r="A205" s="29" t="s">
        <v>521</v>
      </c>
      <c r="B205" s="30" t="s">
        <v>817</v>
      </c>
      <c r="C205" s="31" t="s">
        <v>7</v>
      </c>
      <c r="D205" s="19">
        <v>3</v>
      </c>
      <c r="E205" s="27">
        <v>606.22</v>
      </c>
      <c r="F205" s="27">
        <v>234.7</v>
      </c>
      <c r="G205" s="17">
        <f t="shared" si="38"/>
        <v>2522.7600000000002</v>
      </c>
      <c r="H205" s="33">
        <f t="shared" si="39"/>
        <v>1818.66</v>
      </c>
      <c r="I205" s="34">
        <f t="shared" si="40"/>
        <v>704.09999999999991</v>
      </c>
      <c r="J205" s="35"/>
    </row>
    <row r="206" spans="1:10" s="36" customFormat="1" ht="13.5">
      <c r="A206" s="29" t="s">
        <v>522</v>
      </c>
      <c r="B206" s="30" t="s">
        <v>73</v>
      </c>
      <c r="C206" s="31" t="s">
        <v>7</v>
      </c>
      <c r="D206" s="19">
        <v>5</v>
      </c>
      <c r="E206" s="27">
        <v>47.07</v>
      </c>
      <c r="F206" s="27">
        <v>24.98</v>
      </c>
      <c r="G206" s="17">
        <f t="shared" si="38"/>
        <v>360.25</v>
      </c>
      <c r="H206" s="33">
        <f t="shared" si="39"/>
        <v>235.35</v>
      </c>
      <c r="I206" s="34">
        <f t="shared" si="40"/>
        <v>124.9</v>
      </c>
      <c r="J206" s="35"/>
    </row>
    <row r="207" spans="1:10" s="36" customFormat="1" ht="13.5">
      <c r="A207" s="29" t="s">
        <v>523</v>
      </c>
      <c r="B207" s="40" t="s">
        <v>74</v>
      </c>
      <c r="C207" s="31" t="s">
        <v>719</v>
      </c>
      <c r="D207" s="59">
        <v>80</v>
      </c>
      <c r="E207" s="27">
        <v>20.420000000000002</v>
      </c>
      <c r="F207" s="27">
        <v>31.03</v>
      </c>
      <c r="G207" s="17">
        <f t="shared" si="38"/>
        <v>4116</v>
      </c>
      <c r="H207" s="33">
        <f t="shared" si="39"/>
        <v>1633.6000000000001</v>
      </c>
      <c r="I207" s="34">
        <f t="shared" si="40"/>
        <v>2482.4</v>
      </c>
      <c r="J207" s="35"/>
    </row>
    <row r="208" spans="1:10" s="36" customFormat="1" ht="13.5">
      <c r="A208" s="29" t="s">
        <v>250</v>
      </c>
      <c r="B208" s="40" t="s">
        <v>75</v>
      </c>
      <c r="C208" s="31" t="s">
        <v>719</v>
      </c>
      <c r="D208" s="59">
        <v>5</v>
      </c>
      <c r="E208" s="27">
        <v>13.03</v>
      </c>
      <c r="F208" s="27">
        <v>19.55</v>
      </c>
      <c r="G208" s="17">
        <f t="shared" si="38"/>
        <v>162.89999999999998</v>
      </c>
      <c r="H208" s="33">
        <f t="shared" si="39"/>
        <v>65.149999999999991</v>
      </c>
      <c r="I208" s="34">
        <f t="shared" si="40"/>
        <v>97.75</v>
      </c>
      <c r="J208" s="35"/>
    </row>
    <row r="209" spans="1:10" s="36" customFormat="1" ht="13.5">
      <c r="A209" s="29" t="s">
        <v>251</v>
      </c>
      <c r="B209" s="40" t="s">
        <v>76</v>
      </c>
      <c r="C209" s="31" t="s">
        <v>719</v>
      </c>
      <c r="D209" s="59">
        <v>40</v>
      </c>
      <c r="E209" s="27">
        <v>0</v>
      </c>
      <c r="F209" s="27">
        <v>39</v>
      </c>
      <c r="G209" s="17">
        <f t="shared" si="38"/>
        <v>1560</v>
      </c>
      <c r="H209" s="33">
        <f t="shared" si="39"/>
        <v>0</v>
      </c>
      <c r="I209" s="34">
        <f t="shared" si="40"/>
        <v>1560</v>
      </c>
      <c r="J209" s="35"/>
    </row>
    <row r="210" spans="1:10" s="36" customFormat="1" ht="13.5">
      <c r="A210" s="29" t="s">
        <v>252</v>
      </c>
      <c r="B210" s="40" t="s">
        <v>77</v>
      </c>
      <c r="C210" s="31" t="s">
        <v>7</v>
      </c>
      <c r="D210" s="59">
        <v>5</v>
      </c>
      <c r="E210" s="27">
        <v>183.22</v>
      </c>
      <c r="F210" s="27">
        <v>24.98</v>
      </c>
      <c r="G210" s="17">
        <f t="shared" si="38"/>
        <v>1041</v>
      </c>
      <c r="H210" s="33">
        <f t="shared" si="39"/>
        <v>916.1</v>
      </c>
      <c r="I210" s="34">
        <f t="shared" si="40"/>
        <v>124.9</v>
      </c>
      <c r="J210" s="35"/>
    </row>
    <row r="211" spans="1:10" s="36" customFormat="1" ht="13.5">
      <c r="A211" s="29" t="s">
        <v>253</v>
      </c>
      <c r="B211" s="40" t="s">
        <v>78</v>
      </c>
      <c r="C211" s="31" t="s">
        <v>79</v>
      </c>
      <c r="D211" s="59">
        <v>150</v>
      </c>
      <c r="E211" s="27">
        <v>38.979999999999997</v>
      </c>
      <c r="F211" s="27">
        <v>9.75</v>
      </c>
      <c r="G211" s="17">
        <f t="shared" si="38"/>
        <v>7309.4999999999991</v>
      </c>
      <c r="H211" s="33">
        <f t="shared" si="39"/>
        <v>5846.9999999999991</v>
      </c>
      <c r="I211" s="34">
        <f t="shared" si="40"/>
        <v>1462.5</v>
      </c>
      <c r="J211" s="35"/>
    </row>
    <row r="212" spans="1:10" s="36" customFormat="1" ht="30" customHeight="1">
      <c r="A212" s="29" t="s">
        <v>254</v>
      </c>
      <c r="B212" s="30" t="s">
        <v>818</v>
      </c>
      <c r="C212" s="31" t="s">
        <v>7</v>
      </c>
      <c r="D212" s="19">
        <v>2</v>
      </c>
      <c r="E212" s="27">
        <v>349.04</v>
      </c>
      <c r="F212" s="27">
        <v>50.29</v>
      </c>
      <c r="G212" s="17">
        <f t="shared" si="38"/>
        <v>798.66000000000008</v>
      </c>
      <c r="H212" s="33">
        <f t="shared" si="39"/>
        <v>698.08</v>
      </c>
      <c r="I212" s="34">
        <f t="shared" si="40"/>
        <v>100.58</v>
      </c>
      <c r="J212" s="35"/>
    </row>
    <row r="213" spans="1:10" s="36" customFormat="1" ht="13.5">
      <c r="A213" s="29" t="s">
        <v>411</v>
      </c>
      <c r="B213" s="40" t="s">
        <v>80</v>
      </c>
      <c r="C213" s="31" t="s">
        <v>7</v>
      </c>
      <c r="D213" s="59">
        <v>2</v>
      </c>
      <c r="E213" s="27">
        <v>145.55000000000001</v>
      </c>
      <c r="F213" s="27">
        <v>50.28</v>
      </c>
      <c r="G213" s="17">
        <f t="shared" si="38"/>
        <v>391.66</v>
      </c>
      <c r="H213" s="33">
        <f t="shared" si="39"/>
        <v>291.10000000000002</v>
      </c>
      <c r="I213" s="34">
        <f t="shared" si="40"/>
        <v>100.56</v>
      </c>
      <c r="J213" s="35"/>
    </row>
    <row r="214" spans="1:10" s="36" customFormat="1">
      <c r="A214" s="29" t="s">
        <v>524</v>
      </c>
      <c r="B214" s="40" t="s">
        <v>887</v>
      </c>
      <c r="C214" s="31" t="s">
        <v>719</v>
      </c>
      <c r="D214" s="59">
        <v>5</v>
      </c>
      <c r="E214" s="27">
        <v>369.13760014911247</v>
      </c>
      <c r="F214" s="27">
        <v>19.432399850887506</v>
      </c>
      <c r="G214" s="17">
        <f t="shared" si="38"/>
        <v>1942.85</v>
      </c>
      <c r="H214" s="33">
        <f t="shared" si="39"/>
        <v>1845.6880007455625</v>
      </c>
      <c r="I214" s="34">
        <f t="shared" si="40"/>
        <v>97.161999254437532</v>
      </c>
      <c r="J214"/>
    </row>
    <row r="215" spans="1:10" s="36" customFormat="1">
      <c r="A215" s="29" t="s">
        <v>255</v>
      </c>
      <c r="B215" s="40" t="s">
        <v>888</v>
      </c>
      <c r="C215" s="31" t="s">
        <v>719</v>
      </c>
      <c r="D215" s="59">
        <v>10</v>
      </c>
      <c r="E215" s="27">
        <v>296.8089978889854</v>
      </c>
      <c r="F215" s="27">
        <v>65.15100211101452</v>
      </c>
      <c r="G215" s="17">
        <f t="shared" si="38"/>
        <v>3619.5999999999995</v>
      </c>
      <c r="H215" s="33">
        <f t="shared" si="39"/>
        <v>2968.0899788898541</v>
      </c>
      <c r="I215" s="34">
        <f t="shared" si="40"/>
        <v>651.5100211101452</v>
      </c>
      <c r="J215"/>
    </row>
    <row r="216" spans="1:10" s="36" customFormat="1">
      <c r="A216" s="29" t="s">
        <v>915</v>
      </c>
      <c r="B216" s="40" t="s">
        <v>886</v>
      </c>
      <c r="C216" s="31" t="s">
        <v>719</v>
      </c>
      <c r="D216" s="59">
        <v>10</v>
      </c>
      <c r="E216" s="27">
        <v>386.46905854540398</v>
      </c>
      <c r="F216" s="27">
        <v>84.830941454596001</v>
      </c>
      <c r="G216" s="17">
        <f t="shared" si="38"/>
        <v>4713</v>
      </c>
      <c r="H216" s="33">
        <f t="shared" si="39"/>
        <v>3864.69058545404</v>
      </c>
      <c r="I216" s="34">
        <f t="shared" si="40"/>
        <v>848.30941454595995</v>
      </c>
      <c r="J216"/>
    </row>
    <row r="217" spans="1:10" s="36" customFormat="1" ht="13.5">
      <c r="A217" s="29" t="s">
        <v>256</v>
      </c>
      <c r="B217" s="40" t="s">
        <v>638</v>
      </c>
      <c r="C217" s="31" t="s">
        <v>719</v>
      </c>
      <c r="D217" s="59">
        <v>10</v>
      </c>
      <c r="E217" s="27">
        <v>9.81</v>
      </c>
      <c r="F217" s="27">
        <v>5.03</v>
      </c>
      <c r="G217" s="17">
        <f t="shared" si="38"/>
        <v>148.4</v>
      </c>
      <c r="H217" s="33">
        <f t="shared" si="39"/>
        <v>98.100000000000009</v>
      </c>
      <c r="I217" s="34">
        <f t="shared" si="40"/>
        <v>50.300000000000004</v>
      </c>
      <c r="J217" s="35"/>
    </row>
    <row r="218" spans="1:10" s="36" customFormat="1" ht="13.5">
      <c r="A218" s="29" t="s">
        <v>257</v>
      </c>
      <c r="B218" s="40" t="s">
        <v>632</v>
      </c>
      <c r="C218" s="31" t="s">
        <v>7</v>
      </c>
      <c r="D218" s="59">
        <v>10</v>
      </c>
      <c r="E218" s="27">
        <v>11.87</v>
      </c>
      <c r="F218" s="27">
        <v>16.079999999999998</v>
      </c>
      <c r="G218" s="17">
        <f t="shared" si="38"/>
        <v>279.5</v>
      </c>
      <c r="H218" s="33">
        <f t="shared" si="39"/>
        <v>118.69999999999999</v>
      </c>
      <c r="I218" s="34">
        <f t="shared" si="40"/>
        <v>160.79999999999998</v>
      </c>
      <c r="J218" s="35"/>
    </row>
    <row r="219" spans="1:10" s="36" customFormat="1" ht="13.5">
      <c r="A219" s="29" t="s">
        <v>258</v>
      </c>
      <c r="B219" s="40" t="s">
        <v>81</v>
      </c>
      <c r="C219" s="31" t="s">
        <v>7</v>
      </c>
      <c r="D219" s="59">
        <v>5</v>
      </c>
      <c r="E219" s="27">
        <v>21.5</v>
      </c>
      <c r="F219" s="27">
        <v>12.47</v>
      </c>
      <c r="G219" s="17">
        <f t="shared" si="38"/>
        <v>169.85</v>
      </c>
      <c r="H219" s="33">
        <f t="shared" si="39"/>
        <v>107.5</v>
      </c>
      <c r="I219" s="34">
        <f t="shared" si="40"/>
        <v>62.35</v>
      </c>
      <c r="J219" s="35"/>
    </row>
    <row r="220" spans="1:10" s="36" customFormat="1" ht="13.5">
      <c r="A220" s="29" t="s">
        <v>259</v>
      </c>
      <c r="B220" s="40" t="s">
        <v>82</v>
      </c>
      <c r="C220" s="31" t="s">
        <v>7</v>
      </c>
      <c r="D220" s="19">
        <v>5</v>
      </c>
      <c r="E220" s="27">
        <v>75.98</v>
      </c>
      <c r="F220" s="27">
        <v>12.47</v>
      </c>
      <c r="G220" s="17">
        <f t="shared" si="38"/>
        <v>442.25000000000006</v>
      </c>
      <c r="H220" s="33">
        <f t="shared" si="39"/>
        <v>379.90000000000003</v>
      </c>
      <c r="I220" s="34">
        <f t="shared" si="40"/>
        <v>62.35</v>
      </c>
      <c r="J220" s="35"/>
    </row>
    <row r="221" spans="1:10" s="36" customFormat="1" ht="13.5">
      <c r="A221" s="29" t="s">
        <v>260</v>
      </c>
      <c r="B221" s="40" t="s">
        <v>83</v>
      </c>
      <c r="C221" s="31" t="s">
        <v>7</v>
      </c>
      <c r="D221" s="19">
        <v>5</v>
      </c>
      <c r="E221" s="27">
        <v>32.409999999999997</v>
      </c>
      <c r="F221" s="27">
        <v>12.47</v>
      </c>
      <c r="G221" s="17">
        <f t="shared" si="38"/>
        <v>224.39999999999998</v>
      </c>
      <c r="H221" s="33">
        <f t="shared" si="39"/>
        <v>162.04999999999998</v>
      </c>
      <c r="I221" s="34">
        <f t="shared" si="40"/>
        <v>62.35</v>
      </c>
      <c r="J221" s="35"/>
    </row>
    <row r="222" spans="1:10" s="36" customFormat="1" ht="13.5">
      <c r="A222" s="63">
        <v>14</v>
      </c>
      <c r="B222" s="64" t="s">
        <v>84</v>
      </c>
      <c r="C222" s="65"/>
      <c r="D222" s="65"/>
      <c r="E222" s="66"/>
      <c r="F222" s="66"/>
      <c r="G222" s="67"/>
      <c r="H222" s="85">
        <f t="shared" ref="H222:H271" si="41">E222*D222</f>
        <v>0</v>
      </c>
      <c r="I222" s="86">
        <f t="shared" ref="I222:I271" si="42">F222*D222</f>
        <v>0</v>
      </c>
      <c r="J222" s="35"/>
    </row>
    <row r="223" spans="1:10" s="36" customFormat="1" ht="13.5">
      <c r="A223" s="29" t="s">
        <v>261</v>
      </c>
      <c r="B223" s="40" t="s">
        <v>637</v>
      </c>
      <c r="C223" s="31" t="s">
        <v>719</v>
      </c>
      <c r="D223" s="19">
        <v>25</v>
      </c>
      <c r="E223" s="27">
        <v>79.849999999999994</v>
      </c>
      <c r="F223" s="27">
        <v>8.8800000000000008</v>
      </c>
      <c r="G223" s="17">
        <f>(D223*E223)+(D223*F223)</f>
        <v>2218.25</v>
      </c>
      <c r="H223" s="33">
        <f t="shared" si="41"/>
        <v>1996.2499999999998</v>
      </c>
      <c r="I223" s="34">
        <f t="shared" si="42"/>
        <v>222.00000000000003</v>
      </c>
      <c r="J223" s="35"/>
    </row>
    <row r="224" spans="1:10" s="36" customFormat="1" ht="13.5">
      <c r="A224" s="41" t="s">
        <v>262</v>
      </c>
      <c r="B224" s="40" t="s">
        <v>85</v>
      </c>
      <c r="C224" s="31" t="s">
        <v>719</v>
      </c>
      <c r="D224" s="19">
        <v>5</v>
      </c>
      <c r="E224" s="27">
        <v>461.53</v>
      </c>
      <c r="F224" s="27">
        <v>24.12</v>
      </c>
      <c r="G224" s="17">
        <f t="shared" ref="G224:G233" si="43">(D224*E224)+(D224*F224)</f>
        <v>2428.2499999999995</v>
      </c>
      <c r="H224" s="33">
        <f t="shared" ref="H224:H233" si="44">E224*D224</f>
        <v>2307.6499999999996</v>
      </c>
      <c r="I224" s="34">
        <f t="shared" ref="I224:I233" si="45">F224*D224</f>
        <v>120.60000000000001</v>
      </c>
      <c r="J224" s="35"/>
    </row>
    <row r="225" spans="1:10" s="36" customFormat="1" ht="27">
      <c r="A225" s="41" t="s">
        <v>525</v>
      </c>
      <c r="B225" s="30" t="s">
        <v>819</v>
      </c>
      <c r="C225" s="31" t="s">
        <v>809</v>
      </c>
      <c r="D225" s="19">
        <v>5</v>
      </c>
      <c r="E225" s="27">
        <v>164.19</v>
      </c>
      <c r="F225" s="27">
        <v>56.8</v>
      </c>
      <c r="G225" s="17">
        <f t="shared" si="43"/>
        <v>1104.95</v>
      </c>
      <c r="H225" s="33">
        <f t="shared" si="44"/>
        <v>820.95</v>
      </c>
      <c r="I225" s="34">
        <f t="shared" si="45"/>
        <v>284</v>
      </c>
      <c r="J225" s="35"/>
    </row>
    <row r="226" spans="1:10" s="36" customFormat="1" ht="13.5">
      <c r="A226" s="41" t="s">
        <v>263</v>
      </c>
      <c r="B226" s="40" t="s">
        <v>86</v>
      </c>
      <c r="C226" s="31" t="s">
        <v>7</v>
      </c>
      <c r="D226" s="19">
        <v>2</v>
      </c>
      <c r="E226" s="27">
        <v>798.58</v>
      </c>
      <c r="F226" s="27">
        <v>51.08</v>
      </c>
      <c r="G226" s="17">
        <f t="shared" si="43"/>
        <v>1699.3200000000002</v>
      </c>
      <c r="H226" s="33">
        <f t="shared" si="44"/>
        <v>1597.16</v>
      </c>
      <c r="I226" s="34">
        <f t="shared" si="45"/>
        <v>102.16</v>
      </c>
      <c r="J226" s="35"/>
    </row>
    <row r="227" spans="1:10" s="36" customFormat="1" ht="13.5">
      <c r="A227" s="41" t="s">
        <v>264</v>
      </c>
      <c r="B227" s="40" t="s">
        <v>87</v>
      </c>
      <c r="C227" s="31" t="s">
        <v>7</v>
      </c>
      <c r="D227" s="19">
        <v>20</v>
      </c>
      <c r="E227" s="27">
        <v>13.4</v>
      </c>
      <c r="F227" s="27">
        <v>7.54</v>
      </c>
      <c r="G227" s="17">
        <f t="shared" si="43"/>
        <v>418.8</v>
      </c>
      <c r="H227" s="33">
        <f t="shared" si="44"/>
        <v>268</v>
      </c>
      <c r="I227" s="34">
        <f t="shared" si="45"/>
        <v>150.80000000000001</v>
      </c>
      <c r="J227" s="35"/>
    </row>
    <row r="228" spans="1:10" s="36" customFormat="1" ht="13.5">
      <c r="A228" s="29" t="s">
        <v>265</v>
      </c>
      <c r="B228" s="40" t="s">
        <v>88</v>
      </c>
      <c r="C228" s="31" t="s">
        <v>719</v>
      </c>
      <c r="D228" s="19">
        <v>5</v>
      </c>
      <c r="E228" s="27">
        <v>487.86</v>
      </c>
      <c r="F228" s="27">
        <v>18.03</v>
      </c>
      <c r="G228" s="17">
        <f t="shared" si="43"/>
        <v>2529.4500000000003</v>
      </c>
      <c r="H228" s="33">
        <f t="shared" si="44"/>
        <v>2439.3000000000002</v>
      </c>
      <c r="I228" s="34">
        <f t="shared" si="45"/>
        <v>90.15</v>
      </c>
      <c r="J228" s="35"/>
    </row>
    <row r="229" spans="1:10" s="36" customFormat="1" ht="13.5">
      <c r="A229" s="29" t="s">
        <v>526</v>
      </c>
      <c r="B229" s="40" t="s">
        <v>820</v>
      </c>
      <c r="C229" s="31" t="s">
        <v>719</v>
      </c>
      <c r="D229" s="19">
        <v>5</v>
      </c>
      <c r="E229" s="27">
        <v>247.9</v>
      </c>
      <c r="F229" s="27">
        <v>29.45</v>
      </c>
      <c r="G229" s="17">
        <f t="shared" si="43"/>
        <v>1386.75</v>
      </c>
      <c r="H229" s="33">
        <f t="shared" si="44"/>
        <v>1239.5</v>
      </c>
      <c r="I229" s="34">
        <f t="shared" si="45"/>
        <v>147.25</v>
      </c>
      <c r="J229" s="35"/>
    </row>
    <row r="230" spans="1:10" s="49" customFormat="1" ht="13.5">
      <c r="A230" s="41" t="s">
        <v>527</v>
      </c>
      <c r="B230" s="30" t="s">
        <v>821</v>
      </c>
      <c r="C230" s="47" t="s">
        <v>719</v>
      </c>
      <c r="D230" s="19">
        <v>25</v>
      </c>
      <c r="E230" s="104">
        <v>274.5</v>
      </c>
      <c r="F230" s="104">
        <v>21.99</v>
      </c>
      <c r="G230" s="17">
        <f t="shared" si="43"/>
        <v>7412.25</v>
      </c>
      <c r="H230" s="33">
        <f t="shared" si="44"/>
        <v>6862.5</v>
      </c>
      <c r="I230" s="34">
        <f t="shared" si="45"/>
        <v>549.75</v>
      </c>
      <c r="J230" s="48"/>
    </row>
    <row r="231" spans="1:10" s="49" customFormat="1" ht="13.5">
      <c r="A231" s="41" t="s">
        <v>528</v>
      </c>
      <c r="B231" s="30" t="s">
        <v>531</v>
      </c>
      <c r="C231" s="47" t="s">
        <v>719</v>
      </c>
      <c r="D231" s="22">
        <v>10</v>
      </c>
      <c r="E231" s="104">
        <v>293.7</v>
      </c>
      <c r="F231" s="104">
        <v>13.45</v>
      </c>
      <c r="G231" s="17">
        <f t="shared" si="43"/>
        <v>3071.5</v>
      </c>
      <c r="H231" s="33">
        <f t="shared" si="44"/>
        <v>2937</v>
      </c>
      <c r="I231" s="34">
        <f t="shared" si="45"/>
        <v>134.5</v>
      </c>
      <c r="J231" s="48"/>
    </row>
    <row r="232" spans="1:10" s="49" customFormat="1" ht="13.5">
      <c r="A232" s="41" t="s">
        <v>529</v>
      </c>
      <c r="B232" s="30" t="s">
        <v>822</v>
      </c>
      <c r="C232" s="47" t="s">
        <v>719</v>
      </c>
      <c r="D232" s="19">
        <v>5</v>
      </c>
      <c r="E232" s="104">
        <v>432.74</v>
      </c>
      <c r="F232" s="104">
        <v>8.75</v>
      </c>
      <c r="G232" s="17">
        <f t="shared" si="43"/>
        <v>2207.4499999999998</v>
      </c>
      <c r="H232" s="33">
        <f t="shared" si="44"/>
        <v>2163.6999999999998</v>
      </c>
      <c r="I232" s="34">
        <f t="shared" si="45"/>
        <v>43.75</v>
      </c>
      <c r="J232" s="48"/>
    </row>
    <row r="233" spans="1:10" s="49" customFormat="1" ht="13.5">
      <c r="A233" s="41" t="s">
        <v>530</v>
      </c>
      <c r="B233" s="30" t="s">
        <v>823</v>
      </c>
      <c r="C233" s="47" t="s">
        <v>719</v>
      </c>
      <c r="D233" s="19">
        <v>5</v>
      </c>
      <c r="E233" s="104">
        <v>373.58</v>
      </c>
      <c r="F233" s="104">
        <v>9.99</v>
      </c>
      <c r="G233" s="17">
        <f t="shared" si="43"/>
        <v>1917.85</v>
      </c>
      <c r="H233" s="33">
        <f t="shared" si="44"/>
        <v>1867.8999999999999</v>
      </c>
      <c r="I233" s="34">
        <f t="shared" si="45"/>
        <v>49.95</v>
      </c>
      <c r="J233" s="48"/>
    </row>
    <row r="234" spans="1:10" s="36" customFormat="1" ht="13.5">
      <c r="A234" s="63">
        <v>15</v>
      </c>
      <c r="B234" s="64" t="s">
        <v>89</v>
      </c>
      <c r="C234" s="65"/>
      <c r="D234" s="65"/>
      <c r="E234" s="66"/>
      <c r="F234" s="66"/>
      <c r="G234" s="67"/>
      <c r="H234" s="85">
        <f t="shared" si="41"/>
        <v>0</v>
      </c>
      <c r="I234" s="86">
        <f t="shared" si="42"/>
        <v>0</v>
      </c>
      <c r="J234" s="35"/>
    </row>
    <row r="235" spans="1:10" s="49" customFormat="1" ht="13.5">
      <c r="A235" s="55" t="s">
        <v>266</v>
      </c>
      <c r="B235" s="30" t="s">
        <v>824</v>
      </c>
      <c r="C235" s="47" t="s">
        <v>719</v>
      </c>
      <c r="D235" s="19">
        <v>20</v>
      </c>
      <c r="E235" s="104">
        <v>2.04</v>
      </c>
      <c r="F235" s="104">
        <v>0.97</v>
      </c>
      <c r="G235" s="18">
        <f>(D235*E235)+(D235*F235)</f>
        <v>60.199999999999996</v>
      </c>
      <c r="H235" s="33">
        <f t="shared" si="41"/>
        <v>40.799999999999997</v>
      </c>
      <c r="I235" s="34">
        <f t="shared" si="42"/>
        <v>19.399999999999999</v>
      </c>
      <c r="J235" s="48"/>
    </row>
    <row r="236" spans="1:10" s="49" customFormat="1" ht="13.5">
      <c r="A236" s="55" t="s">
        <v>267</v>
      </c>
      <c r="B236" s="30" t="s">
        <v>90</v>
      </c>
      <c r="C236" s="47" t="s">
        <v>719</v>
      </c>
      <c r="D236" s="19">
        <v>20</v>
      </c>
      <c r="E236" s="104">
        <v>2.13</v>
      </c>
      <c r="F236" s="104">
        <v>1.28</v>
      </c>
      <c r="G236" s="18">
        <f t="shared" ref="G236:G251" si="46">(D236*E236)+(D236*F236)</f>
        <v>68.199999999999989</v>
      </c>
      <c r="H236" s="33">
        <f t="shared" ref="H236:H251" si="47">E236*D236</f>
        <v>42.599999999999994</v>
      </c>
      <c r="I236" s="34">
        <f t="shared" ref="I236:I251" si="48">F236*D236</f>
        <v>25.6</v>
      </c>
      <c r="J236" s="48"/>
    </row>
    <row r="237" spans="1:10" s="36" customFormat="1" ht="13.5">
      <c r="A237" s="55" t="s">
        <v>268</v>
      </c>
      <c r="B237" s="30" t="s">
        <v>91</v>
      </c>
      <c r="C237" s="31" t="s">
        <v>719</v>
      </c>
      <c r="D237" s="19">
        <v>90</v>
      </c>
      <c r="E237" s="27">
        <v>9.9600000000000009</v>
      </c>
      <c r="F237" s="27">
        <v>9.0399999999999991</v>
      </c>
      <c r="G237" s="18">
        <f t="shared" si="46"/>
        <v>1710</v>
      </c>
      <c r="H237" s="33">
        <f t="shared" si="47"/>
        <v>896.40000000000009</v>
      </c>
      <c r="I237" s="34">
        <f t="shared" si="48"/>
        <v>813.59999999999991</v>
      </c>
      <c r="J237" s="35"/>
    </row>
    <row r="238" spans="1:10" s="36" customFormat="1" ht="13.5">
      <c r="A238" s="55" t="s">
        <v>269</v>
      </c>
      <c r="B238" s="30" t="s">
        <v>704</v>
      </c>
      <c r="C238" s="31" t="s">
        <v>719</v>
      </c>
      <c r="D238" s="19">
        <v>500</v>
      </c>
      <c r="E238" s="27">
        <v>8.2799999999999994</v>
      </c>
      <c r="F238" s="27">
        <v>7.56</v>
      </c>
      <c r="G238" s="18">
        <f t="shared" si="46"/>
        <v>7920</v>
      </c>
      <c r="H238" s="33">
        <f t="shared" si="47"/>
        <v>4140</v>
      </c>
      <c r="I238" s="34">
        <f t="shared" si="48"/>
        <v>3780</v>
      </c>
      <c r="J238" s="35"/>
    </row>
    <row r="239" spans="1:10" s="36" customFormat="1" ht="13.5">
      <c r="A239" s="55" t="s">
        <v>270</v>
      </c>
      <c r="B239" s="30" t="s">
        <v>703</v>
      </c>
      <c r="C239" s="31" t="s">
        <v>719</v>
      </c>
      <c r="D239" s="19">
        <v>10</v>
      </c>
      <c r="E239" s="27">
        <v>10.84</v>
      </c>
      <c r="F239" s="27">
        <v>16.13</v>
      </c>
      <c r="G239" s="18">
        <f t="shared" si="46"/>
        <v>269.7</v>
      </c>
      <c r="H239" s="33">
        <f t="shared" si="47"/>
        <v>108.4</v>
      </c>
      <c r="I239" s="34">
        <f t="shared" si="48"/>
        <v>161.29999999999998</v>
      </c>
      <c r="J239" s="35"/>
    </row>
    <row r="240" spans="1:10" s="36" customFormat="1">
      <c r="A240" s="55" t="s">
        <v>532</v>
      </c>
      <c r="B240" s="42" t="s">
        <v>92</v>
      </c>
      <c r="C240" s="43" t="s">
        <v>719</v>
      </c>
      <c r="D240" s="22">
        <v>10</v>
      </c>
      <c r="E240" s="28">
        <v>15.56</v>
      </c>
      <c r="F240" s="28">
        <v>13.23</v>
      </c>
      <c r="G240" s="109">
        <f t="shared" si="46"/>
        <v>287.89999999999998</v>
      </c>
      <c r="H240" s="44">
        <f t="shared" si="47"/>
        <v>155.6</v>
      </c>
      <c r="I240" s="45">
        <f t="shared" si="48"/>
        <v>132.30000000000001</v>
      </c>
      <c r="J240" s="110"/>
    </row>
    <row r="241" spans="1:10" s="49" customFormat="1" ht="13.5">
      <c r="A241" s="55" t="s">
        <v>271</v>
      </c>
      <c r="B241" s="30" t="s">
        <v>825</v>
      </c>
      <c r="C241" s="47" t="s">
        <v>719</v>
      </c>
      <c r="D241" s="19">
        <v>4000</v>
      </c>
      <c r="E241" s="104">
        <v>8.83</v>
      </c>
      <c r="F241" s="104">
        <v>4.68</v>
      </c>
      <c r="G241" s="18">
        <f t="shared" si="46"/>
        <v>54040</v>
      </c>
      <c r="H241" s="33">
        <f t="shared" si="47"/>
        <v>35320</v>
      </c>
      <c r="I241" s="34">
        <f t="shared" si="48"/>
        <v>18720</v>
      </c>
      <c r="J241" s="48"/>
    </row>
    <row r="242" spans="1:10" s="49" customFormat="1" ht="13.5">
      <c r="A242" s="55" t="s">
        <v>272</v>
      </c>
      <c r="B242" s="40" t="s">
        <v>826</v>
      </c>
      <c r="C242" s="47" t="s">
        <v>719</v>
      </c>
      <c r="D242" s="19">
        <v>10</v>
      </c>
      <c r="E242" s="104">
        <v>10.43</v>
      </c>
      <c r="F242" s="104">
        <v>7.06</v>
      </c>
      <c r="G242" s="18">
        <f t="shared" si="46"/>
        <v>174.89999999999998</v>
      </c>
      <c r="H242" s="33">
        <f t="shared" si="47"/>
        <v>104.3</v>
      </c>
      <c r="I242" s="34">
        <f t="shared" si="48"/>
        <v>70.599999999999994</v>
      </c>
      <c r="J242" s="48"/>
    </row>
    <row r="243" spans="1:10" s="49" customFormat="1" ht="13.5">
      <c r="A243" s="55" t="s">
        <v>533</v>
      </c>
      <c r="B243" s="30" t="s">
        <v>827</v>
      </c>
      <c r="C243" s="47" t="s">
        <v>719</v>
      </c>
      <c r="D243" s="19">
        <v>15</v>
      </c>
      <c r="E243" s="104">
        <v>8.0500000000000007</v>
      </c>
      <c r="F243" s="104">
        <v>7.66</v>
      </c>
      <c r="G243" s="18">
        <f t="shared" si="46"/>
        <v>235.65000000000003</v>
      </c>
      <c r="H243" s="33">
        <f t="shared" si="47"/>
        <v>120.75000000000001</v>
      </c>
      <c r="I243" s="34">
        <f t="shared" si="48"/>
        <v>114.9</v>
      </c>
      <c r="J243" s="48"/>
    </row>
    <row r="244" spans="1:10" s="36" customFormat="1" ht="27">
      <c r="A244" s="55" t="s">
        <v>534</v>
      </c>
      <c r="B244" s="30" t="s">
        <v>828</v>
      </c>
      <c r="C244" s="31" t="s">
        <v>719</v>
      </c>
      <c r="D244" s="19">
        <v>400</v>
      </c>
      <c r="E244" s="27">
        <v>15.59</v>
      </c>
      <c r="F244" s="27">
        <v>16.059999999999999</v>
      </c>
      <c r="G244" s="18">
        <f t="shared" si="46"/>
        <v>12660</v>
      </c>
      <c r="H244" s="33">
        <f t="shared" si="47"/>
        <v>6236</v>
      </c>
      <c r="I244" s="34">
        <f t="shared" si="48"/>
        <v>6423.9999999999991</v>
      </c>
      <c r="J244" s="35"/>
    </row>
    <row r="245" spans="1:10" s="49" customFormat="1" ht="27">
      <c r="A245" s="55" t="s">
        <v>535</v>
      </c>
      <c r="B245" s="30" t="s">
        <v>829</v>
      </c>
      <c r="C245" s="47" t="s">
        <v>719</v>
      </c>
      <c r="D245" s="19">
        <v>75</v>
      </c>
      <c r="E245" s="104">
        <v>13.92</v>
      </c>
      <c r="F245" s="104">
        <v>14.27</v>
      </c>
      <c r="G245" s="18">
        <f t="shared" si="46"/>
        <v>2114.25</v>
      </c>
      <c r="H245" s="33">
        <f t="shared" si="47"/>
        <v>1044</v>
      </c>
      <c r="I245" s="34">
        <f t="shared" si="48"/>
        <v>1070.25</v>
      </c>
      <c r="J245" s="48"/>
    </row>
    <row r="246" spans="1:10" s="36" customFormat="1" ht="27">
      <c r="A246" s="55" t="s">
        <v>536</v>
      </c>
      <c r="B246" s="30" t="s">
        <v>830</v>
      </c>
      <c r="C246" s="31" t="s">
        <v>719</v>
      </c>
      <c r="D246" s="19">
        <v>5</v>
      </c>
      <c r="E246" s="27">
        <v>11.83</v>
      </c>
      <c r="F246" s="27">
        <v>20.88</v>
      </c>
      <c r="G246" s="18">
        <f t="shared" si="46"/>
        <v>163.54999999999998</v>
      </c>
      <c r="H246" s="33">
        <f t="shared" si="47"/>
        <v>59.15</v>
      </c>
      <c r="I246" s="34">
        <f t="shared" si="48"/>
        <v>104.39999999999999</v>
      </c>
      <c r="J246" s="35"/>
    </row>
    <row r="247" spans="1:10" s="36" customFormat="1" ht="13.5">
      <c r="A247" s="55" t="s">
        <v>537</v>
      </c>
      <c r="B247" s="30" t="s">
        <v>93</v>
      </c>
      <c r="C247" s="31" t="s">
        <v>24</v>
      </c>
      <c r="D247" s="19">
        <v>16</v>
      </c>
      <c r="E247" s="27">
        <v>13.66</v>
      </c>
      <c r="F247" s="27">
        <v>4.96</v>
      </c>
      <c r="G247" s="18">
        <f t="shared" si="46"/>
        <v>297.92</v>
      </c>
      <c r="H247" s="33">
        <f t="shared" si="47"/>
        <v>218.56</v>
      </c>
      <c r="I247" s="34">
        <f t="shared" si="48"/>
        <v>79.36</v>
      </c>
      <c r="J247" s="35"/>
    </row>
    <row r="248" spans="1:10" s="49" customFormat="1" ht="13.5">
      <c r="A248" s="55" t="s">
        <v>538</v>
      </c>
      <c r="B248" s="30" t="s">
        <v>831</v>
      </c>
      <c r="C248" s="47" t="s">
        <v>719</v>
      </c>
      <c r="D248" s="19">
        <v>28</v>
      </c>
      <c r="E248" s="104">
        <v>54.04</v>
      </c>
      <c r="F248" s="104">
        <v>7.04</v>
      </c>
      <c r="G248" s="18">
        <f t="shared" si="46"/>
        <v>1710.2399999999998</v>
      </c>
      <c r="H248" s="33">
        <f t="shared" si="47"/>
        <v>1513.12</v>
      </c>
      <c r="I248" s="34">
        <f t="shared" si="48"/>
        <v>197.12</v>
      </c>
      <c r="J248" s="48"/>
    </row>
    <row r="249" spans="1:10" s="36" customFormat="1" ht="13.5">
      <c r="A249" s="55" t="s">
        <v>273</v>
      </c>
      <c r="B249" s="30" t="s">
        <v>832</v>
      </c>
      <c r="C249" s="31" t="s">
        <v>719</v>
      </c>
      <c r="D249" s="19">
        <v>50</v>
      </c>
      <c r="E249" s="27">
        <v>16.46</v>
      </c>
      <c r="F249" s="27">
        <v>5.0199999999999996</v>
      </c>
      <c r="G249" s="18">
        <f t="shared" si="46"/>
        <v>1074</v>
      </c>
      <c r="H249" s="33">
        <f t="shared" si="47"/>
        <v>823</v>
      </c>
      <c r="I249" s="34">
        <f t="shared" si="48"/>
        <v>250.99999999999997</v>
      </c>
      <c r="J249" s="35"/>
    </row>
    <row r="250" spans="1:10" s="49" customFormat="1" ht="13.5">
      <c r="A250" s="55" t="s">
        <v>539</v>
      </c>
      <c r="B250" s="30" t="s">
        <v>833</v>
      </c>
      <c r="C250" s="47" t="s">
        <v>719</v>
      </c>
      <c r="D250" s="19">
        <v>100</v>
      </c>
      <c r="E250" s="104">
        <v>9.26</v>
      </c>
      <c r="F250" s="104">
        <v>6.1</v>
      </c>
      <c r="G250" s="18">
        <f t="shared" si="46"/>
        <v>1536</v>
      </c>
      <c r="H250" s="33">
        <f t="shared" si="47"/>
        <v>926</v>
      </c>
      <c r="I250" s="34">
        <f t="shared" si="48"/>
        <v>610</v>
      </c>
      <c r="J250" s="48"/>
    </row>
    <row r="251" spans="1:10" s="36" customFormat="1" ht="13.5">
      <c r="A251" s="55" t="s">
        <v>540</v>
      </c>
      <c r="B251" s="30" t="s">
        <v>94</v>
      </c>
      <c r="C251" s="31" t="s">
        <v>719</v>
      </c>
      <c r="D251" s="19">
        <v>60</v>
      </c>
      <c r="E251" s="27">
        <v>15.7</v>
      </c>
      <c r="F251" s="27">
        <v>10.7</v>
      </c>
      <c r="G251" s="18">
        <f t="shared" si="46"/>
        <v>1584</v>
      </c>
      <c r="H251" s="33">
        <f t="shared" si="47"/>
        <v>942</v>
      </c>
      <c r="I251" s="34">
        <f t="shared" si="48"/>
        <v>642</v>
      </c>
      <c r="J251" s="35"/>
    </row>
    <row r="252" spans="1:10" s="36" customFormat="1" ht="13.5">
      <c r="A252" s="63">
        <v>16</v>
      </c>
      <c r="B252" s="64" t="s">
        <v>95</v>
      </c>
      <c r="C252" s="65"/>
      <c r="D252" s="65"/>
      <c r="E252" s="66"/>
      <c r="F252" s="66"/>
      <c r="G252" s="67"/>
      <c r="H252" s="85">
        <f t="shared" si="41"/>
        <v>0</v>
      </c>
      <c r="I252" s="86">
        <f t="shared" si="42"/>
        <v>0</v>
      </c>
      <c r="J252" s="35"/>
    </row>
    <row r="253" spans="1:10" s="36" customFormat="1" ht="27">
      <c r="A253" s="29" t="s">
        <v>834</v>
      </c>
      <c r="B253" s="30" t="s">
        <v>446</v>
      </c>
      <c r="C253" s="31" t="s">
        <v>719</v>
      </c>
      <c r="D253" s="19">
        <v>25</v>
      </c>
      <c r="E253" s="27">
        <v>86.61</v>
      </c>
      <c r="F253" s="27">
        <v>5.98</v>
      </c>
      <c r="G253" s="17">
        <f t="shared" ref="G253:G285" si="49">(D253*E253)+(D253*F253)</f>
        <v>2314.75</v>
      </c>
      <c r="H253" s="33">
        <f t="shared" si="41"/>
        <v>2165.25</v>
      </c>
      <c r="I253" s="34">
        <f t="shared" si="42"/>
        <v>149.5</v>
      </c>
      <c r="J253" s="35"/>
    </row>
    <row r="254" spans="1:10" s="36" customFormat="1" ht="27">
      <c r="A254" s="29" t="s">
        <v>906</v>
      </c>
      <c r="B254" s="30" t="s">
        <v>447</v>
      </c>
      <c r="C254" s="31" t="s">
        <v>719</v>
      </c>
      <c r="D254" s="19">
        <v>10</v>
      </c>
      <c r="E254" s="27">
        <v>94.23</v>
      </c>
      <c r="F254" s="27">
        <v>5.98</v>
      </c>
      <c r="G254" s="17">
        <f t="shared" si="49"/>
        <v>1002.1</v>
      </c>
      <c r="H254" s="33">
        <f t="shared" ref="H254:H261" si="50">E254*D254</f>
        <v>942.30000000000007</v>
      </c>
      <c r="I254" s="34">
        <f t="shared" ref="I254:I261" si="51">F254*D254</f>
        <v>59.800000000000004</v>
      </c>
      <c r="J254" s="35"/>
    </row>
    <row r="255" spans="1:10" s="36" customFormat="1" ht="27">
      <c r="A255" s="29" t="s">
        <v>907</v>
      </c>
      <c r="B255" s="30" t="s">
        <v>448</v>
      </c>
      <c r="C255" s="31" t="s">
        <v>719</v>
      </c>
      <c r="D255" s="22">
        <v>5</v>
      </c>
      <c r="E255" s="27">
        <v>139.36000000000001</v>
      </c>
      <c r="F255" s="27">
        <v>5.98</v>
      </c>
      <c r="G255" s="17">
        <f t="shared" si="49"/>
        <v>726.7</v>
      </c>
      <c r="H255" s="33">
        <f t="shared" si="50"/>
        <v>696.80000000000007</v>
      </c>
      <c r="I255" s="34">
        <f t="shared" si="51"/>
        <v>29.900000000000002</v>
      </c>
      <c r="J255" s="35"/>
    </row>
    <row r="256" spans="1:10" s="36" customFormat="1" ht="13.5">
      <c r="A256" s="29" t="s">
        <v>908</v>
      </c>
      <c r="B256" s="30" t="s">
        <v>627</v>
      </c>
      <c r="C256" s="31" t="s">
        <v>7</v>
      </c>
      <c r="D256" s="22">
        <v>20</v>
      </c>
      <c r="E256" s="27">
        <v>43.33</v>
      </c>
      <c r="F256" s="27">
        <v>3.98</v>
      </c>
      <c r="G256" s="17">
        <f t="shared" si="49"/>
        <v>946.19999999999993</v>
      </c>
      <c r="H256" s="33">
        <f t="shared" si="50"/>
        <v>866.59999999999991</v>
      </c>
      <c r="I256" s="34">
        <f t="shared" si="51"/>
        <v>79.599999999999994</v>
      </c>
      <c r="J256" s="35"/>
    </row>
    <row r="257" spans="1:10" s="49" customFormat="1" ht="13.5">
      <c r="A257" s="29" t="s">
        <v>909</v>
      </c>
      <c r="B257" s="30" t="s">
        <v>835</v>
      </c>
      <c r="C257" s="47" t="s">
        <v>719</v>
      </c>
      <c r="D257" s="19">
        <v>10</v>
      </c>
      <c r="E257" s="104">
        <v>20.16</v>
      </c>
      <c r="F257" s="104">
        <v>21.8</v>
      </c>
      <c r="G257" s="18">
        <f t="shared" si="49"/>
        <v>419.6</v>
      </c>
      <c r="H257" s="33">
        <f t="shared" si="50"/>
        <v>201.6</v>
      </c>
      <c r="I257" s="34">
        <f t="shared" si="51"/>
        <v>218</v>
      </c>
      <c r="J257" s="48"/>
    </row>
    <row r="258" spans="1:10" s="49" customFormat="1" ht="13.5">
      <c r="A258" s="29" t="s">
        <v>910</v>
      </c>
      <c r="B258" s="30" t="s">
        <v>836</v>
      </c>
      <c r="C258" s="47" t="s">
        <v>719</v>
      </c>
      <c r="D258" s="19">
        <v>10</v>
      </c>
      <c r="E258" s="104">
        <v>204.92</v>
      </c>
      <c r="F258" s="104">
        <v>40.380000000000003</v>
      </c>
      <c r="G258" s="18">
        <f t="shared" si="49"/>
        <v>2453</v>
      </c>
      <c r="H258" s="33">
        <f t="shared" si="50"/>
        <v>2049.1999999999998</v>
      </c>
      <c r="I258" s="34">
        <f t="shared" si="51"/>
        <v>403.8</v>
      </c>
      <c r="J258" s="48"/>
    </row>
    <row r="259" spans="1:10" s="49" customFormat="1" ht="13.5">
      <c r="A259" s="29" t="s">
        <v>911</v>
      </c>
      <c r="B259" s="30" t="s">
        <v>837</v>
      </c>
      <c r="C259" s="47" t="s">
        <v>719</v>
      </c>
      <c r="D259" s="19">
        <v>50</v>
      </c>
      <c r="E259" s="104">
        <v>76.44</v>
      </c>
      <c r="F259" s="104">
        <v>9.24</v>
      </c>
      <c r="G259" s="18">
        <f t="shared" si="49"/>
        <v>4284</v>
      </c>
      <c r="H259" s="33">
        <f t="shared" si="50"/>
        <v>3822</v>
      </c>
      <c r="I259" s="34">
        <f t="shared" si="51"/>
        <v>462</v>
      </c>
      <c r="J259" s="48"/>
    </row>
    <row r="260" spans="1:10" s="36" customFormat="1" ht="13.5">
      <c r="A260" s="29" t="s">
        <v>912</v>
      </c>
      <c r="B260" s="30" t="s">
        <v>96</v>
      </c>
      <c r="C260" s="31" t="s">
        <v>719</v>
      </c>
      <c r="D260" s="19">
        <v>20</v>
      </c>
      <c r="E260" s="27">
        <v>25.9</v>
      </c>
      <c r="F260" s="27">
        <v>24.11</v>
      </c>
      <c r="G260" s="17">
        <f t="shared" si="49"/>
        <v>1000.2</v>
      </c>
      <c r="H260" s="33">
        <f t="shared" si="50"/>
        <v>518</v>
      </c>
      <c r="I260" s="34">
        <f t="shared" si="51"/>
        <v>482.2</v>
      </c>
      <c r="J260" s="35"/>
    </row>
    <row r="261" spans="1:10" s="36" customFormat="1" ht="13.5">
      <c r="A261" s="29" t="s">
        <v>913</v>
      </c>
      <c r="B261" s="53" t="s">
        <v>541</v>
      </c>
      <c r="C261" s="31" t="s">
        <v>719</v>
      </c>
      <c r="D261" s="19">
        <v>20</v>
      </c>
      <c r="E261" s="27">
        <v>19.760000000000002</v>
      </c>
      <c r="F261" s="27">
        <v>19.36</v>
      </c>
      <c r="G261" s="17">
        <f t="shared" si="49"/>
        <v>782.40000000000009</v>
      </c>
      <c r="H261" s="33">
        <f t="shared" si="50"/>
        <v>395.20000000000005</v>
      </c>
      <c r="I261" s="34">
        <f t="shared" si="51"/>
        <v>387.2</v>
      </c>
      <c r="J261" s="35"/>
    </row>
    <row r="262" spans="1:10" s="36" customFormat="1" ht="13.5">
      <c r="A262" s="63">
        <v>17</v>
      </c>
      <c r="B262" s="64" t="s">
        <v>97</v>
      </c>
      <c r="C262" s="65"/>
      <c r="D262" s="65"/>
      <c r="E262" s="66"/>
      <c r="F262" s="66"/>
      <c r="G262" s="67"/>
      <c r="H262" s="85"/>
      <c r="I262" s="86"/>
      <c r="J262" s="35"/>
    </row>
    <row r="263" spans="1:10" s="49" customFormat="1" ht="13.5">
      <c r="A263" s="52" t="s">
        <v>838</v>
      </c>
      <c r="B263" s="30" t="s">
        <v>668</v>
      </c>
      <c r="C263" s="47" t="s">
        <v>719</v>
      </c>
      <c r="D263" s="19">
        <v>50</v>
      </c>
      <c r="E263" s="104">
        <v>3.25</v>
      </c>
      <c r="F263" s="104">
        <v>5.58</v>
      </c>
      <c r="G263" s="18">
        <f t="shared" si="49"/>
        <v>441.5</v>
      </c>
      <c r="H263" s="33">
        <f t="shared" si="41"/>
        <v>162.5</v>
      </c>
      <c r="I263" s="34">
        <f t="shared" si="42"/>
        <v>279</v>
      </c>
      <c r="J263" s="48"/>
    </row>
    <row r="264" spans="1:10" s="49" customFormat="1" ht="27">
      <c r="A264" s="52" t="s">
        <v>900</v>
      </c>
      <c r="B264" s="53" t="s">
        <v>542</v>
      </c>
      <c r="C264" s="47" t="s">
        <v>719</v>
      </c>
      <c r="D264" s="19">
        <v>50</v>
      </c>
      <c r="E264" s="104">
        <v>20.9</v>
      </c>
      <c r="F264" s="104">
        <v>16.37</v>
      </c>
      <c r="G264" s="18">
        <f>(D264*E264)+(D264*F264)</f>
        <v>1863.5</v>
      </c>
      <c r="H264" s="33">
        <f t="shared" ref="H264:H269" si="52">E264*D264</f>
        <v>1045</v>
      </c>
      <c r="I264" s="34">
        <f t="shared" ref="I264:I269" si="53">F264*D264</f>
        <v>818.5</v>
      </c>
      <c r="J264" s="48"/>
    </row>
    <row r="265" spans="1:10" s="36" customFormat="1" ht="13.5">
      <c r="A265" s="52" t="s">
        <v>901</v>
      </c>
      <c r="B265" s="53" t="s">
        <v>543</v>
      </c>
      <c r="C265" s="31" t="s">
        <v>719</v>
      </c>
      <c r="D265" s="19">
        <v>10</v>
      </c>
      <c r="E265" s="27">
        <v>67.94</v>
      </c>
      <c r="F265" s="27">
        <v>38.979999999999997</v>
      </c>
      <c r="G265" s="17">
        <f t="shared" si="49"/>
        <v>1069.1999999999998</v>
      </c>
      <c r="H265" s="33">
        <f t="shared" si="52"/>
        <v>679.4</v>
      </c>
      <c r="I265" s="34">
        <f t="shared" si="53"/>
        <v>389.79999999999995</v>
      </c>
      <c r="J265" s="35"/>
    </row>
    <row r="266" spans="1:10" s="36" customFormat="1" ht="13.5">
      <c r="A266" s="52" t="s">
        <v>902</v>
      </c>
      <c r="B266" s="54" t="s">
        <v>544</v>
      </c>
      <c r="C266" s="31" t="s">
        <v>719</v>
      </c>
      <c r="D266" s="19">
        <v>50</v>
      </c>
      <c r="E266" s="27">
        <v>17.2</v>
      </c>
      <c r="F266" s="27">
        <v>10.11</v>
      </c>
      <c r="G266" s="17">
        <f t="shared" si="49"/>
        <v>1365.5</v>
      </c>
      <c r="H266" s="33">
        <f t="shared" si="52"/>
        <v>860</v>
      </c>
      <c r="I266" s="34">
        <f t="shared" si="53"/>
        <v>505.5</v>
      </c>
      <c r="J266" s="35"/>
    </row>
    <row r="267" spans="1:10" s="36" customFormat="1" ht="27">
      <c r="A267" s="52" t="s">
        <v>903</v>
      </c>
      <c r="B267" s="53" t="s">
        <v>414</v>
      </c>
      <c r="C267" s="31" t="s">
        <v>719</v>
      </c>
      <c r="D267" s="19">
        <v>75</v>
      </c>
      <c r="E267" s="27">
        <v>47</v>
      </c>
      <c r="F267" s="27">
        <v>27.57</v>
      </c>
      <c r="G267" s="17">
        <f t="shared" si="49"/>
        <v>5592.75</v>
      </c>
      <c r="H267" s="33">
        <f t="shared" si="52"/>
        <v>3525</v>
      </c>
      <c r="I267" s="34">
        <f t="shared" si="53"/>
        <v>2067.75</v>
      </c>
      <c r="J267" s="35"/>
    </row>
    <row r="268" spans="1:10" s="49" customFormat="1" ht="27">
      <c r="A268" s="52" t="s">
        <v>904</v>
      </c>
      <c r="B268" s="53" t="s">
        <v>473</v>
      </c>
      <c r="C268" s="47" t="s">
        <v>719</v>
      </c>
      <c r="D268" s="22">
        <v>20</v>
      </c>
      <c r="E268" s="104">
        <v>42.41</v>
      </c>
      <c r="F268" s="104">
        <v>14.55</v>
      </c>
      <c r="G268" s="17">
        <f t="shared" si="49"/>
        <v>1139.1999999999998</v>
      </c>
      <c r="H268" s="33">
        <f t="shared" si="52"/>
        <v>848.19999999999993</v>
      </c>
      <c r="I268" s="34">
        <f t="shared" si="53"/>
        <v>291</v>
      </c>
      <c r="J268" s="48"/>
    </row>
    <row r="269" spans="1:10" s="36" customFormat="1" ht="13.5">
      <c r="A269" s="52" t="s">
        <v>905</v>
      </c>
      <c r="B269" s="53" t="s">
        <v>545</v>
      </c>
      <c r="C269" s="31" t="s">
        <v>719</v>
      </c>
      <c r="D269" s="19">
        <v>50</v>
      </c>
      <c r="E269" s="27">
        <v>92.41</v>
      </c>
      <c r="F269" s="27">
        <v>30.64</v>
      </c>
      <c r="G269" s="17">
        <f t="shared" si="49"/>
        <v>6152.5</v>
      </c>
      <c r="H269" s="33">
        <f t="shared" si="52"/>
        <v>4620.5</v>
      </c>
      <c r="I269" s="34">
        <f t="shared" si="53"/>
        <v>1532</v>
      </c>
      <c r="J269" s="35"/>
    </row>
    <row r="270" spans="1:10" s="36" customFormat="1" ht="13.5">
      <c r="A270" s="63">
        <v>18</v>
      </c>
      <c r="B270" s="64" t="s">
        <v>98</v>
      </c>
      <c r="C270" s="65"/>
      <c r="D270" s="65"/>
      <c r="E270" s="66"/>
      <c r="F270" s="66"/>
      <c r="G270" s="67"/>
      <c r="H270" s="85"/>
      <c r="I270" s="86"/>
      <c r="J270" s="35"/>
    </row>
    <row r="271" spans="1:10" s="36" customFormat="1" ht="26.25" customHeight="1">
      <c r="A271" s="55" t="s">
        <v>899</v>
      </c>
      <c r="B271" s="30" t="s">
        <v>415</v>
      </c>
      <c r="C271" s="31" t="s">
        <v>7</v>
      </c>
      <c r="D271" s="19">
        <v>10</v>
      </c>
      <c r="E271" s="27">
        <v>41</v>
      </c>
      <c r="F271" s="27">
        <v>7.21</v>
      </c>
      <c r="G271" s="17">
        <f t="shared" si="49"/>
        <v>482.1</v>
      </c>
      <c r="H271" s="33">
        <f t="shared" si="41"/>
        <v>410</v>
      </c>
      <c r="I271" s="34">
        <f t="shared" si="42"/>
        <v>72.099999999999994</v>
      </c>
      <c r="J271" s="35"/>
    </row>
    <row r="272" spans="1:10" s="36" customFormat="1" ht="13.5">
      <c r="A272" s="55" t="s">
        <v>555</v>
      </c>
      <c r="B272" s="40" t="s">
        <v>839</v>
      </c>
      <c r="C272" s="31" t="s">
        <v>24</v>
      </c>
      <c r="D272" s="19">
        <v>2</v>
      </c>
      <c r="E272" s="27">
        <v>307.02999999999997</v>
      </c>
      <c r="F272" s="27">
        <v>41.88</v>
      </c>
      <c r="G272" s="17">
        <f t="shared" si="49"/>
        <v>697.81999999999994</v>
      </c>
      <c r="H272" s="33">
        <f t="shared" ref="H272:H335" si="54">E272*D272</f>
        <v>614.05999999999995</v>
      </c>
      <c r="I272" s="34">
        <f t="shared" ref="I272:I335" si="55">F272*D272</f>
        <v>83.76</v>
      </c>
      <c r="J272" s="35"/>
    </row>
    <row r="273" spans="1:11" s="36" customFormat="1" ht="27">
      <c r="A273" s="55" t="s">
        <v>556</v>
      </c>
      <c r="B273" s="30" t="s">
        <v>546</v>
      </c>
      <c r="C273" s="31" t="s">
        <v>7</v>
      </c>
      <c r="D273" s="19">
        <v>10</v>
      </c>
      <c r="E273" s="27">
        <v>165.66</v>
      </c>
      <c r="F273" s="27">
        <v>29.22</v>
      </c>
      <c r="G273" s="17">
        <f t="shared" si="49"/>
        <v>1948.8</v>
      </c>
      <c r="H273" s="33">
        <f t="shared" si="54"/>
        <v>1656.6</v>
      </c>
      <c r="I273" s="34">
        <f t="shared" si="55"/>
        <v>292.2</v>
      </c>
      <c r="J273" s="35"/>
    </row>
    <row r="274" spans="1:11" s="36" customFormat="1" ht="13.5">
      <c r="A274" s="55" t="s">
        <v>557</v>
      </c>
      <c r="B274" s="30" t="s">
        <v>547</v>
      </c>
      <c r="C274" s="31" t="s">
        <v>7</v>
      </c>
      <c r="D274" s="19">
        <v>10</v>
      </c>
      <c r="E274" s="27">
        <v>107.04</v>
      </c>
      <c r="F274" s="27">
        <v>45.87</v>
      </c>
      <c r="G274" s="17">
        <f t="shared" si="49"/>
        <v>1529.1000000000001</v>
      </c>
      <c r="H274" s="33">
        <f t="shared" si="54"/>
        <v>1070.4000000000001</v>
      </c>
      <c r="I274" s="34">
        <f t="shared" si="55"/>
        <v>458.7</v>
      </c>
      <c r="J274" s="35"/>
    </row>
    <row r="275" spans="1:11" s="36" customFormat="1" ht="27">
      <c r="A275" s="55" t="s">
        <v>558</v>
      </c>
      <c r="B275" s="53" t="s">
        <v>548</v>
      </c>
      <c r="C275" s="31" t="s">
        <v>7</v>
      </c>
      <c r="D275" s="19">
        <v>2</v>
      </c>
      <c r="E275" s="27">
        <v>92.75</v>
      </c>
      <c r="F275" s="27">
        <v>61.84</v>
      </c>
      <c r="G275" s="17">
        <f t="shared" si="49"/>
        <v>309.18</v>
      </c>
      <c r="H275" s="33">
        <f t="shared" si="54"/>
        <v>185.5</v>
      </c>
      <c r="I275" s="34">
        <f t="shared" si="55"/>
        <v>123.68</v>
      </c>
      <c r="J275" s="35"/>
    </row>
    <row r="276" spans="1:11" s="36" customFormat="1">
      <c r="A276" s="55" t="s">
        <v>559</v>
      </c>
      <c r="B276" s="53" t="s">
        <v>625</v>
      </c>
      <c r="C276" s="31" t="s">
        <v>7</v>
      </c>
      <c r="D276" s="19">
        <v>5</v>
      </c>
      <c r="E276" s="27">
        <v>66.790000000000006</v>
      </c>
      <c r="F276" s="27">
        <v>44.53</v>
      </c>
      <c r="G276" s="17">
        <f t="shared" si="49"/>
        <v>556.6</v>
      </c>
      <c r="H276" s="33">
        <f t="shared" si="54"/>
        <v>333.95000000000005</v>
      </c>
      <c r="I276" s="34">
        <f t="shared" si="55"/>
        <v>222.65</v>
      </c>
      <c r="J276"/>
      <c r="K276" s="99"/>
    </row>
    <row r="277" spans="1:11" s="36" customFormat="1">
      <c r="A277" s="55" t="s">
        <v>560</v>
      </c>
      <c r="B277" s="53" t="s">
        <v>99</v>
      </c>
      <c r="C277" s="31" t="s">
        <v>7</v>
      </c>
      <c r="D277" s="19">
        <v>5</v>
      </c>
      <c r="E277" s="28">
        <v>39.388134148074464</v>
      </c>
      <c r="F277" s="28">
        <v>26.261865851925545</v>
      </c>
      <c r="G277" s="17">
        <f t="shared" si="49"/>
        <v>328.25000000000006</v>
      </c>
      <c r="H277" s="33">
        <f t="shared" si="54"/>
        <v>196.94067074037233</v>
      </c>
      <c r="I277" s="34">
        <f t="shared" si="55"/>
        <v>131.30932925962773</v>
      </c>
      <c r="J277"/>
      <c r="K277" s="99"/>
    </row>
    <row r="278" spans="1:11" s="36" customFormat="1">
      <c r="A278" s="55" t="s">
        <v>274</v>
      </c>
      <c r="B278" s="53" t="s">
        <v>100</v>
      </c>
      <c r="C278" s="31" t="s">
        <v>7</v>
      </c>
      <c r="D278" s="19">
        <v>5</v>
      </c>
      <c r="E278" s="28">
        <v>42.224211849756408</v>
      </c>
      <c r="F278" s="28">
        <v>28.145788150243597</v>
      </c>
      <c r="G278" s="17">
        <f t="shared" si="49"/>
        <v>351.85</v>
      </c>
      <c r="H278" s="33">
        <f t="shared" si="54"/>
        <v>211.12105924878205</v>
      </c>
      <c r="I278" s="34">
        <f t="shared" si="55"/>
        <v>140.72894075121798</v>
      </c>
      <c r="J278"/>
      <c r="K278" s="99"/>
    </row>
    <row r="279" spans="1:11" s="36" customFormat="1">
      <c r="A279" s="55" t="s">
        <v>275</v>
      </c>
      <c r="B279" s="53" t="s">
        <v>840</v>
      </c>
      <c r="C279" s="31" t="s">
        <v>7</v>
      </c>
      <c r="D279" s="19">
        <v>3</v>
      </c>
      <c r="E279" s="27">
        <v>240.05</v>
      </c>
      <c r="F279" s="27">
        <v>57.05</v>
      </c>
      <c r="G279" s="17">
        <f t="shared" si="49"/>
        <v>891.30000000000007</v>
      </c>
      <c r="H279" s="33">
        <f t="shared" si="54"/>
        <v>720.15000000000009</v>
      </c>
      <c r="I279" s="34">
        <f t="shared" si="55"/>
        <v>171.14999999999998</v>
      </c>
      <c r="J279"/>
      <c r="K279" s="99"/>
    </row>
    <row r="280" spans="1:11" s="36" customFormat="1" ht="13.5">
      <c r="A280" s="55" t="s">
        <v>410</v>
      </c>
      <c r="B280" s="53" t="s">
        <v>101</v>
      </c>
      <c r="C280" s="31" t="s">
        <v>24</v>
      </c>
      <c r="D280" s="19">
        <v>5</v>
      </c>
      <c r="E280" s="27">
        <v>0</v>
      </c>
      <c r="F280" s="27">
        <v>76.760000000000005</v>
      </c>
      <c r="G280" s="17">
        <f t="shared" si="49"/>
        <v>383.8</v>
      </c>
      <c r="H280" s="33">
        <f t="shared" si="54"/>
        <v>0</v>
      </c>
      <c r="I280" s="34">
        <f t="shared" si="55"/>
        <v>383.8</v>
      </c>
      <c r="J280" s="35"/>
    </row>
    <row r="281" spans="1:11" s="36" customFormat="1" ht="13.5">
      <c r="A281" s="55" t="s">
        <v>561</v>
      </c>
      <c r="B281" s="53" t="s">
        <v>102</v>
      </c>
      <c r="C281" s="31" t="s">
        <v>7</v>
      </c>
      <c r="D281" s="19">
        <v>6</v>
      </c>
      <c r="E281" s="27">
        <v>0</v>
      </c>
      <c r="F281" s="27">
        <v>233.59</v>
      </c>
      <c r="G281" s="17">
        <f t="shared" si="49"/>
        <v>1401.54</v>
      </c>
      <c r="H281" s="33">
        <f t="shared" si="54"/>
        <v>0</v>
      </c>
      <c r="I281" s="34">
        <f t="shared" si="55"/>
        <v>1401.54</v>
      </c>
      <c r="J281" s="35"/>
    </row>
    <row r="282" spans="1:11" s="36" customFormat="1" ht="13.5">
      <c r="A282" s="55" t="s">
        <v>276</v>
      </c>
      <c r="B282" s="53" t="s">
        <v>549</v>
      </c>
      <c r="C282" s="31" t="s">
        <v>7</v>
      </c>
      <c r="D282" s="19">
        <v>6</v>
      </c>
      <c r="E282" s="28">
        <v>125.98</v>
      </c>
      <c r="F282" s="28">
        <v>22.23</v>
      </c>
      <c r="G282" s="17">
        <f t="shared" si="49"/>
        <v>889.26</v>
      </c>
      <c r="H282" s="33">
        <f t="shared" si="54"/>
        <v>755.88</v>
      </c>
      <c r="I282" s="34">
        <f t="shared" si="55"/>
        <v>133.38</v>
      </c>
      <c r="J282" s="35"/>
    </row>
    <row r="283" spans="1:11" s="36" customFormat="1">
      <c r="A283" s="55" t="s">
        <v>277</v>
      </c>
      <c r="B283" s="53" t="s">
        <v>103</v>
      </c>
      <c r="C283" s="31" t="s">
        <v>7</v>
      </c>
      <c r="D283" s="19">
        <v>5</v>
      </c>
      <c r="E283" s="27">
        <v>101.53</v>
      </c>
      <c r="F283" s="27">
        <v>9.81</v>
      </c>
      <c r="G283" s="17">
        <f t="shared" si="49"/>
        <v>556.69999999999993</v>
      </c>
      <c r="H283" s="33">
        <f t="shared" si="54"/>
        <v>507.65</v>
      </c>
      <c r="I283" s="34">
        <f t="shared" si="55"/>
        <v>49.050000000000004</v>
      </c>
      <c r="J283"/>
    </row>
    <row r="284" spans="1:11" s="36" customFormat="1" ht="13.5">
      <c r="A284" s="55" t="s">
        <v>278</v>
      </c>
      <c r="B284" s="40" t="s">
        <v>104</v>
      </c>
      <c r="C284" s="31" t="s">
        <v>7</v>
      </c>
      <c r="D284" s="19">
        <v>2</v>
      </c>
      <c r="E284" s="27">
        <v>131.94</v>
      </c>
      <c r="F284" s="27">
        <v>25.42</v>
      </c>
      <c r="G284" s="17">
        <f t="shared" si="49"/>
        <v>314.72000000000003</v>
      </c>
      <c r="H284" s="33">
        <f t="shared" si="54"/>
        <v>263.88</v>
      </c>
      <c r="I284" s="34">
        <f t="shared" si="55"/>
        <v>50.84</v>
      </c>
      <c r="J284" s="35"/>
    </row>
    <row r="285" spans="1:11" s="36" customFormat="1" ht="13.5">
      <c r="A285" s="55" t="s">
        <v>279</v>
      </c>
      <c r="B285" s="53" t="s">
        <v>841</v>
      </c>
      <c r="C285" s="31" t="s">
        <v>7</v>
      </c>
      <c r="D285" s="19">
        <v>2</v>
      </c>
      <c r="E285" s="27">
        <v>295.29000000000002</v>
      </c>
      <c r="F285" s="27">
        <v>14.65</v>
      </c>
      <c r="G285" s="17">
        <f t="shared" si="49"/>
        <v>619.88</v>
      </c>
      <c r="H285" s="33">
        <f t="shared" si="54"/>
        <v>590.58000000000004</v>
      </c>
      <c r="I285" s="34">
        <f t="shared" si="55"/>
        <v>29.3</v>
      </c>
      <c r="J285" s="35"/>
    </row>
    <row r="286" spans="1:11" s="36" customFormat="1" ht="27">
      <c r="A286" s="55" t="s">
        <v>280</v>
      </c>
      <c r="B286" s="53" t="s">
        <v>842</v>
      </c>
      <c r="C286" s="31" t="s">
        <v>7</v>
      </c>
      <c r="D286" s="19">
        <v>2</v>
      </c>
      <c r="E286" s="27">
        <v>504.85</v>
      </c>
      <c r="F286" s="27">
        <v>25.23</v>
      </c>
      <c r="G286" s="17">
        <f t="shared" ref="G286:G346" si="56">(D286*E286)+(D286*F286)</f>
        <v>1060.1600000000001</v>
      </c>
      <c r="H286" s="33">
        <f t="shared" si="54"/>
        <v>1009.7</v>
      </c>
      <c r="I286" s="34">
        <f t="shared" si="55"/>
        <v>50.46</v>
      </c>
      <c r="J286" s="35"/>
    </row>
    <row r="287" spans="1:11" s="49" customFormat="1" ht="27">
      <c r="A287" s="55" t="s">
        <v>562</v>
      </c>
      <c r="B287" s="30" t="s">
        <v>843</v>
      </c>
      <c r="C287" s="47" t="s">
        <v>7</v>
      </c>
      <c r="D287" s="19">
        <v>2</v>
      </c>
      <c r="E287" s="104">
        <v>304.44</v>
      </c>
      <c r="F287" s="104">
        <v>22.01</v>
      </c>
      <c r="G287" s="18">
        <f t="shared" si="56"/>
        <v>652.9</v>
      </c>
      <c r="H287" s="33">
        <f t="shared" si="54"/>
        <v>608.88</v>
      </c>
      <c r="I287" s="34">
        <f t="shared" si="55"/>
        <v>44.02</v>
      </c>
      <c r="J287" s="48"/>
    </row>
    <row r="288" spans="1:11" s="49" customFormat="1" ht="40.5">
      <c r="A288" s="55" t="s">
        <v>563</v>
      </c>
      <c r="B288" s="30" t="s">
        <v>669</v>
      </c>
      <c r="C288" s="47" t="s">
        <v>7</v>
      </c>
      <c r="D288" s="19">
        <v>2</v>
      </c>
      <c r="E288" s="104">
        <v>511.47</v>
      </c>
      <c r="F288" s="104">
        <v>35.14</v>
      </c>
      <c r="G288" s="18">
        <f t="shared" si="56"/>
        <v>1093.22</v>
      </c>
      <c r="H288" s="33">
        <f t="shared" si="54"/>
        <v>1022.94</v>
      </c>
      <c r="I288" s="34">
        <f t="shared" si="55"/>
        <v>70.28</v>
      </c>
      <c r="J288" s="48"/>
    </row>
    <row r="289" spans="1:12" s="36" customFormat="1">
      <c r="A289" s="55" t="s">
        <v>564</v>
      </c>
      <c r="B289" s="53" t="s">
        <v>550</v>
      </c>
      <c r="C289" s="31" t="s">
        <v>7</v>
      </c>
      <c r="D289" s="19">
        <v>2</v>
      </c>
      <c r="E289" s="28">
        <v>341.25858262985548</v>
      </c>
      <c r="F289" s="28">
        <v>37.921417370144511</v>
      </c>
      <c r="G289" s="17">
        <f t="shared" si="56"/>
        <v>758.36</v>
      </c>
      <c r="H289" s="33">
        <f t="shared" si="54"/>
        <v>682.51716525971096</v>
      </c>
      <c r="I289" s="34">
        <f t="shared" si="55"/>
        <v>75.842834740289021</v>
      </c>
      <c r="J289"/>
    </row>
    <row r="290" spans="1:12" s="36" customFormat="1" ht="13.5">
      <c r="A290" s="55" t="s">
        <v>565</v>
      </c>
      <c r="B290" s="53" t="s">
        <v>105</v>
      </c>
      <c r="C290" s="31" t="s">
        <v>7</v>
      </c>
      <c r="D290" s="19">
        <v>10</v>
      </c>
      <c r="E290" s="28">
        <v>50.916830902640918</v>
      </c>
      <c r="F290" s="28">
        <v>2.6831690973590838</v>
      </c>
      <c r="G290" s="17">
        <f t="shared" si="56"/>
        <v>536</v>
      </c>
      <c r="H290" s="33">
        <f t="shared" si="54"/>
        <v>509.16830902640919</v>
      </c>
      <c r="I290" s="34">
        <f t="shared" si="55"/>
        <v>26.831690973590838</v>
      </c>
      <c r="J290" s="35"/>
    </row>
    <row r="291" spans="1:12" s="36" customFormat="1" ht="13.5">
      <c r="A291" s="55" t="s">
        <v>566</v>
      </c>
      <c r="B291" s="53" t="s">
        <v>106</v>
      </c>
      <c r="C291" s="31" t="s">
        <v>7</v>
      </c>
      <c r="D291" s="19">
        <v>10</v>
      </c>
      <c r="E291" s="28">
        <v>57.424519230769228</v>
      </c>
      <c r="F291" s="28">
        <v>3.0254807692307732</v>
      </c>
      <c r="G291" s="17">
        <f t="shared" si="56"/>
        <v>604.5</v>
      </c>
      <c r="H291" s="33">
        <f t="shared" si="54"/>
        <v>574.24519230769226</v>
      </c>
      <c r="I291" s="34">
        <f t="shared" si="55"/>
        <v>30.254807692307732</v>
      </c>
      <c r="J291" s="35"/>
    </row>
    <row r="292" spans="1:12" s="36" customFormat="1" ht="13.5">
      <c r="A292" s="55" t="s">
        <v>281</v>
      </c>
      <c r="B292" s="53" t="s">
        <v>107</v>
      </c>
      <c r="C292" s="31" t="s">
        <v>7</v>
      </c>
      <c r="D292" s="19">
        <v>10</v>
      </c>
      <c r="E292" s="27">
        <v>27.61</v>
      </c>
      <c r="F292" s="27">
        <v>7.7</v>
      </c>
      <c r="G292" s="17">
        <f t="shared" si="56"/>
        <v>353.1</v>
      </c>
      <c r="H292" s="33">
        <f t="shared" si="54"/>
        <v>276.10000000000002</v>
      </c>
      <c r="I292" s="34">
        <f t="shared" si="55"/>
        <v>77</v>
      </c>
      <c r="J292" s="35"/>
    </row>
    <row r="293" spans="1:12" s="36" customFormat="1" ht="13.5">
      <c r="A293" s="55" t="s">
        <v>282</v>
      </c>
      <c r="B293" s="53" t="s">
        <v>108</v>
      </c>
      <c r="C293" s="31" t="s">
        <v>7</v>
      </c>
      <c r="D293" s="19">
        <v>5</v>
      </c>
      <c r="E293" s="28">
        <v>154.78034489754515</v>
      </c>
      <c r="F293" s="28">
        <v>13.459655102454871</v>
      </c>
      <c r="G293" s="17">
        <f t="shared" si="56"/>
        <v>841.2</v>
      </c>
      <c r="H293" s="33">
        <f t="shared" si="54"/>
        <v>773.90172448772569</v>
      </c>
      <c r="I293" s="34">
        <f t="shared" si="55"/>
        <v>67.298275512274358</v>
      </c>
      <c r="J293" s="35"/>
    </row>
    <row r="294" spans="1:12" s="36" customFormat="1" ht="13.5">
      <c r="A294" s="55" t="s">
        <v>283</v>
      </c>
      <c r="B294" s="54" t="s">
        <v>109</v>
      </c>
      <c r="C294" s="31" t="s">
        <v>7</v>
      </c>
      <c r="D294" s="19">
        <v>5</v>
      </c>
      <c r="E294" s="27">
        <v>57.81</v>
      </c>
      <c r="F294" s="27">
        <v>4.2300000000000004</v>
      </c>
      <c r="G294" s="17">
        <f t="shared" si="56"/>
        <v>310.2</v>
      </c>
      <c r="H294" s="33">
        <f t="shared" si="54"/>
        <v>289.05</v>
      </c>
      <c r="I294" s="34">
        <f t="shared" si="55"/>
        <v>21.150000000000002</v>
      </c>
      <c r="J294" s="35"/>
    </row>
    <row r="295" spans="1:12" s="36" customFormat="1" ht="13.5">
      <c r="A295" s="55" t="s">
        <v>284</v>
      </c>
      <c r="B295" s="53" t="s">
        <v>551</v>
      </c>
      <c r="C295" s="31" t="s">
        <v>7</v>
      </c>
      <c r="D295" s="19">
        <v>5</v>
      </c>
      <c r="E295" s="28">
        <v>85.978776678192446</v>
      </c>
      <c r="F295" s="28">
        <v>4.5212233218075593</v>
      </c>
      <c r="G295" s="17">
        <f t="shared" si="56"/>
        <v>452.5</v>
      </c>
      <c r="H295" s="33">
        <f t="shared" si="54"/>
        <v>429.89388339096223</v>
      </c>
      <c r="I295" s="34">
        <f t="shared" si="55"/>
        <v>22.606116609037798</v>
      </c>
      <c r="J295" s="35"/>
    </row>
    <row r="296" spans="1:12" s="36" customFormat="1" ht="13.5">
      <c r="A296" s="55" t="s">
        <v>285</v>
      </c>
      <c r="B296" s="40" t="s">
        <v>110</v>
      </c>
      <c r="C296" s="31" t="s">
        <v>7</v>
      </c>
      <c r="D296" s="19">
        <v>5</v>
      </c>
      <c r="E296" s="27">
        <v>125.51</v>
      </c>
      <c r="F296" s="27">
        <v>49.04</v>
      </c>
      <c r="G296" s="17">
        <f t="shared" si="56"/>
        <v>872.75</v>
      </c>
      <c r="H296" s="33">
        <f t="shared" si="54"/>
        <v>627.55000000000007</v>
      </c>
      <c r="I296" s="34">
        <f t="shared" si="55"/>
        <v>245.2</v>
      </c>
      <c r="J296" s="35"/>
    </row>
    <row r="297" spans="1:12" s="36" customFormat="1" ht="13.5">
      <c r="A297" s="55" t="s">
        <v>286</v>
      </c>
      <c r="B297" s="40" t="s">
        <v>111</v>
      </c>
      <c r="C297" s="31" t="s">
        <v>7</v>
      </c>
      <c r="D297" s="19">
        <v>5</v>
      </c>
      <c r="E297" s="27">
        <v>121.22</v>
      </c>
      <c r="F297" s="27">
        <v>49.04</v>
      </c>
      <c r="G297" s="17">
        <f t="shared" si="56"/>
        <v>851.3</v>
      </c>
      <c r="H297" s="33">
        <f t="shared" si="54"/>
        <v>606.1</v>
      </c>
      <c r="I297" s="34">
        <f t="shared" si="55"/>
        <v>245.2</v>
      </c>
      <c r="J297" s="35"/>
    </row>
    <row r="298" spans="1:12" s="36" customFormat="1" ht="13.5">
      <c r="A298" s="55" t="s">
        <v>287</v>
      </c>
      <c r="B298" s="53" t="s">
        <v>112</v>
      </c>
      <c r="C298" s="31" t="s">
        <v>7</v>
      </c>
      <c r="D298" s="19">
        <v>5</v>
      </c>
      <c r="E298" s="27">
        <v>360.07</v>
      </c>
      <c r="F298" s="27">
        <v>85.56</v>
      </c>
      <c r="G298" s="17">
        <f t="shared" si="56"/>
        <v>2228.15</v>
      </c>
      <c r="H298" s="33">
        <f t="shared" si="54"/>
        <v>1800.35</v>
      </c>
      <c r="I298" s="34">
        <f t="shared" si="55"/>
        <v>427.8</v>
      </c>
      <c r="J298" s="35"/>
      <c r="K298" s="102"/>
      <c r="L298" s="102"/>
    </row>
    <row r="299" spans="1:12" s="36" customFormat="1" ht="13.5">
      <c r="A299" s="55" t="s">
        <v>288</v>
      </c>
      <c r="B299" s="54" t="s">
        <v>113</v>
      </c>
      <c r="C299" s="31" t="s">
        <v>7</v>
      </c>
      <c r="D299" s="19">
        <v>2</v>
      </c>
      <c r="E299" s="27">
        <v>278.79000000000002</v>
      </c>
      <c r="F299" s="27">
        <v>66.239999999999995</v>
      </c>
      <c r="G299" s="17">
        <f t="shared" si="56"/>
        <v>690.06000000000006</v>
      </c>
      <c r="H299" s="33">
        <f t="shared" si="54"/>
        <v>557.58000000000004</v>
      </c>
      <c r="I299" s="34">
        <f t="shared" si="55"/>
        <v>132.47999999999999</v>
      </c>
      <c r="J299" s="35"/>
      <c r="K299" s="102"/>
      <c r="L299" s="102"/>
    </row>
    <row r="300" spans="1:12" s="36" customFormat="1" ht="13.5">
      <c r="A300" s="55" t="s">
        <v>409</v>
      </c>
      <c r="B300" s="53" t="s">
        <v>114</v>
      </c>
      <c r="C300" s="31" t="s">
        <v>7</v>
      </c>
      <c r="D300" s="19">
        <v>5</v>
      </c>
      <c r="E300" s="27">
        <v>32.39</v>
      </c>
      <c r="F300" s="27">
        <v>21.61</v>
      </c>
      <c r="G300" s="17">
        <f t="shared" si="56"/>
        <v>270</v>
      </c>
      <c r="H300" s="33">
        <f t="shared" si="54"/>
        <v>161.94999999999999</v>
      </c>
      <c r="I300" s="34">
        <f t="shared" si="55"/>
        <v>108.05</v>
      </c>
      <c r="J300" s="35"/>
      <c r="K300" s="102"/>
      <c r="L300" s="102"/>
    </row>
    <row r="301" spans="1:12" s="36" customFormat="1" ht="13.5">
      <c r="A301" s="55" t="s">
        <v>289</v>
      </c>
      <c r="B301" s="53" t="s">
        <v>115</v>
      </c>
      <c r="C301" s="31" t="s">
        <v>7</v>
      </c>
      <c r="D301" s="19">
        <v>5</v>
      </c>
      <c r="E301" s="27">
        <v>365.38</v>
      </c>
      <c r="F301" s="27">
        <v>86.82</v>
      </c>
      <c r="G301" s="17">
        <f t="shared" si="56"/>
        <v>2261</v>
      </c>
      <c r="H301" s="33">
        <f t="shared" si="54"/>
        <v>1826.9</v>
      </c>
      <c r="I301" s="34">
        <f t="shared" si="55"/>
        <v>434.09999999999997</v>
      </c>
      <c r="J301" s="35"/>
      <c r="K301" s="102"/>
      <c r="L301" s="102"/>
    </row>
    <row r="302" spans="1:12" s="36" customFormat="1" ht="27">
      <c r="A302" s="55" t="s">
        <v>290</v>
      </c>
      <c r="B302" s="53" t="s">
        <v>844</v>
      </c>
      <c r="C302" s="31" t="s">
        <v>7</v>
      </c>
      <c r="D302" s="19">
        <v>2</v>
      </c>
      <c r="E302" s="27">
        <v>627.6</v>
      </c>
      <c r="F302" s="27">
        <v>24.58</v>
      </c>
      <c r="G302" s="17">
        <f t="shared" si="56"/>
        <v>1304.3600000000001</v>
      </c>
      <c r="H302" s="33">
        <f t="shared" si="54"/>
        <v>1255.2</v>
      </c>
      <c r="I302" s="34">
        <f t="shared" si="55"/>
        <v>49.16</v>
      </c>
      <c r="J302" s="35"/>
      <c r="K302" s="102"/>
      <c r="L302" s="100"/>
    </row>
    <row r="303" spans="1:12" s="36" customFormat="1" ht="13.5">
      <c r="A303" s="55" t="s">
        <v>291</v>
      </c>
      <c r="B303" s="53" t="s">
        <v>116</v>
      </c>
      <c r="C303" s="31" t="s">
        <v>7</v>
      </c>
      <c r="D303" s="19">
        <v>3</v>
      </c>
      <c r="E303" s="28">
        <v>217.45484528006267</v>
      </c>
      <c r="F303" s="28">
        <v>24.165154719937323</v>
      </c>
      <c r="G303" s="17">
        <f t="shared" si="56"/>
        <v>724.8599999999999</v>
      </c>
      <c r="H303" s="33">
        <f t="shared" si="54"/>
        <v>652.36453584018795</v>
      </c>
      <c r="I303" s="34">
        <f t="shared" si="55"/>
        <v>72.495464159811974</v>
      </c>
      <c r="J303" s="35"/>
      <c r="K303" s="102"/>
      <c r="L303" s="102"/>
    </row>
    <row r="304" spans="1:12" s="36" customFormat="1" ht="13.5">
      <c r="A304" s="55" t="s">
        <v>567</v>
      </c>
      <c r="B304" s="40" t="s">
        <v>631</v>
      </c>
      <c r="C304" s="31" t="s">
        <v>7</v>
      </c>
      <c r="D304" s="39">
        <v>10</v>
      </c>
      <c r="E304" s="27">
        <v>164.07</v>
      </c>
      <c r="F304" s="27">
        <v>12.47</v>
      </c>
      <c r="G304" s="17">
        <f t="shared" si="56"/>
        <v>1765.3999999999999</v>
      </c>
      <c r="H304" s="33">
        <f t="shared" si="54"/>
        <v>1640.6999999999998</v>
      </c>
      <c r="I304" s="34">
        <f t="shared" si="55"/>
        <v>124.7</v>
      </c>
      <c r="J304" s="35"/>
      <c r="K304" s="102"/>
      <c r="L304" s="100"/>
    </row>
    <row r="305" spans="1:12" s="36" customFormat="1" ht="13.5">
      <c r="A305" s="55" t="s">
        <v>292</v>
      </c>
      <c r="B305" s="54" t="s">
        <v>117</v>
      </c>
      <c r="C305" s="31" t="s">
        <v>7</v>
      </c>
      <c r="D305" s="19">
        <v>10</v>
      </c>
      <c r="E305" s="27">
        <v>52.89</v>
      </c>
      <c r="F305" s="27">
        <v>88.14</v>
      </c>
      <c r="G305" s="17">
        <f t="shared" si="56"/>
        <v>1410.3</v>
      </c>
      <c r="H305" s="33">
        <f t="shared" si="54"/>
        <v>528.9</v>
      </c>
      <c r="I305" s="34">
        <f t="shared" si="55"/>
        <v>881.4</v>
      </c>
      <c r="J305" s="35"/>
      <c r="K305" s="102"/>
      <c r="L305" s="100"/>
    </row>
    <row r="306" spans="1:12" s="36" customFormat="1" ht="13.5">
      <c r="A306" s="55" t="s">
        <v>293</v>
      </c>
      <c r="B306" s="53" t="s">
        <v>118</v>
      </c>
      <c r="C306" s="31" t="s">
        <v>7</v>
      </c>
      <c r="D306" s="19">
        <v>20</v>
      </c>
      <c r="E306" s="27">
        <v>186.87</v>
      </c>
      <c r="F306" s="27">
        <v>124.58</v>
      </c>
      <c r="G306" s="17">
        <f t="shared" si="56"/>
        <v>6229</v>
      </c>
      <c r="H306" s="33">
        <f t="shared" si="54"/>
        <v>3737.4</v>
      </c>
      <c r="I306" s="34">
        <f t="shared" si="55"/>
        <v>2491.6</v>
      </c>
      <c r="J306" s="35"/>
      <c r="K306" s="102"/>
      <c r="L306" s="102"/>
    </row>
    <row r="307" spans="1:12" s="36" customFormat="1" ht="13.5">
      <c r="A307" s="55" t="s">
        <v>294</v>
      </c>
      <c r="B307" s="53" t="s">
        <v>845</v>
      </c>
      <c r="C307" s="31" t="s">
        <v>7</v>
      </c>
      <c r="D307" s="19">
        <v>20</v>
      </c>
      <c r="E307" s="27">
        <v>128.85</v>
      </c>
      <c r="F307" s="27">
        <v>85.9</v>
      </c>
      <c r="G307" s="17">
        <f t="shared" si="56"/>
        <v>4295</v>
      </c>
      <c r="H307" s="33">
        <f t="shared" si="54"/>
        <v>2577</v>
      </c>
      <c r="I307" s="34">
        <f t="shared" si="55"/>
        <v>1718</v>
      </c>
      <c r="J307" s="35"/>
      <c r="K307" s="102"/>
      <c r="L307" s="102"/>
    </row>
    <row r="308" spans="1:12" s="36" customFormat="1" ht="13.5">
      <c r="A308" s="55" t="s">
        <v>295</v>
      </c>
      <c r="B308" s="53" t="s">
        <v>119</v>
      </c>
      <c r="C308" s="31" t="s">
        <v>7</v>
      </c>
      <c r="D308" s="19">
        <v>20</v>
      </c>
      <c r="E308" s="27">
        <v>24.5</v>
      </c>
      <c r="F308" s="27">
        <v>8.52</v>
      </c>
      <c r="G308" s="17">
        <f t="shared" si="56"/>
        <v>660.4</v>
      </c>
      <c r="H308" s="33">
        <f t="shared" si="54"/>
        <v>490</v>
      </c>
      <c r="I308" s="34">
        <f t="shared" si="55"/>
        <v>170.39999999999998</v>
      </c>
      <c r="J308" s="35"/>
      <c r="K308" s="102"/>
      <c r="L308" s="102"/>
    </row>
    <row r="309" spans="1:12" s="36" customFormat="1" ht="13.5">
      <c r="A309" s="55" t="s">
        <v>568</v>
      </c>
      <c r="B309" s="53" t="s">
        <v>120</v>
      </c>
      <c r="C309" s="31" t="s">
        <v>7</v>
      </c>
      <c r="D309" s="19">
        <v>5</v>
      </c>
      <c r="E309" s="27">
        <v>23.07</v>
      </c>
      <c r="F309" s="27">
        <v>7.81</v>
      </c>
      <c r="G309" s="17">
        <f t="shared" si="56"/>
        <v>154.39999999999998</v>
      </c>
      <c r="H309" s="33">
        <f t="shared" si="54"/>
        <v>115.35</v>
      </c>
      <c r="I309" s="34">
        <f t="shared" si="55"/>
        <v>39.049999999999997</v>
      </c>
      <c r="J309" s="35"/>
      <c r="K309" s="102"/>
      <c r="L309" s="102"/>
    </row>
    <row r="310" spans="1:12" s="36" customFormat="1" ht="13.5">
      <c r="A310" s="55" t="s">
        <v>408</v>
      </c>
      <c r="B310" s="53" t="s">
        <v>846</v>
      </c>
      <c r="C310" s="31" t="s">
        <v>7</v>
      </c>
      <c r="D310" s="19">
        <v>5</v>
      </c>
      <c r="E310" s="27">
        <v>60.45</v>
      </c>
      <c r="F310" s="27">
        <v>20.48</v>
      </c>
      <c r="G310" s="17">
        <f t="shared" si="56"/>
        <v>404.65</v>
      </c>
      <c r="H310" s="33">
        <f t="shared" si="54"/>
        <v>302.25</v>
      </c>
      <c r="I310" s="34">
        <f t="shared" si="55"/>
        <v>102.4</v>
      </c>
      <c r="J310" s="35"/>
      <c r="K310" s="102"/>
      <c r="L310" s="102"/>
    </row>
    <row r="311" spans="1:12" s="36" customFormat="1" ht="13.5">
      <c r="A311" s="55" t="s">
        <v>296</v>
      </c>
      <c r="B311" s="53" t="s">
        <v>847</v>
      </c>
      <c r="C311" s="31" t="s">
        <v>7</v>
      </c>
      <c r="D311" s="19">
        <v>5</v>
      </c>
      <c r="E311" s="27">
        <v>107.55</v>
      </c>
      <c r="F311" s="27">
        <v>27.4</v>
      </c>
      <c r="G311" s="17">
        <f t="shared" si="56"/>
        <v>674.75</v>
      </c>
      <c r="H311" s="33">
        <f t="shared" si="54"/>
        <v>537.75</v>
      </c>
      <c r="I311" s="34">
        <f t="shared" si="55"/>
        <v>137</v>
      </c>
      <c r="J311" s="35"/>
      <c r="K311" s="102"/>
      <c r="L311" s="102"/>
    </row>
    <row r="312" spans="1:12" s="36" customFormat="1" ht="13.5">
      <c r="A312" s="55" t="s">
        <v>569</v>
      </c>
      <c r="B312" s="53" t="s">
        <v>121</v>
      </c>
      <c r="C312" s="31" t="s">
        <v>7</v>
      </c>
      <c r="D312" s="19">
        <v>5</v>
      </c>
      <c r="E312" s="28">
        <v>62.144763670064876</v>
      </c>
      <c r="F312" s="28">
        <v>15.825236329935125</v>
      </c>
      <c r="G312" s="17">
        <f t="shared" si="56"/>
        <v>389.85</v>
      </c>
      <c r="H312" s="33">
        <f t="shared" si="54"/>
        <v>310.72381835032439</v>
      </c>
      <c r="I312" s="34">
        <f t="shared" si="55"/>
        <v>79.12618164967563</v>
      </c>
      <c r="J312" s="35"/>
      <c r="K312" s="102"/>
      <c r="L312" s="102"/>
    </row>
    <row r="313" spans="1:12" s="36" customFormat="1" ht="13.5">
      <c r="A313" s="55" t="s">
        <v>570</v>
      </c>
      <c r="B313" s="40" t="s">
        <v>122</v>
      </c>
      <c r="C313" s="31" t="s">
        <v>7</v>
      </c>
      <c r="D313" s="19">
        <v>5</v>
      </c>
      <c r="E313" s="27">
        <v>32.19</v>
      </c>
      <c r="F313" s="27">
        <v>9.81</v>
      </c>
      <c r="G313" s="17">
        <f t="shared" si="56"/>
        <v>210</v>
      </c>
      <c r="H313" s="33">
        <f t="shared" si="54"/>
        <v>160.94999999999999</v>
      </c>
      <c r="I313" s="34">
        <f t="shared" si="55"/>
        <v>49.050000000000004</v>
      </c>
      <c r="J313" s="35"/>
      <c r="K313" s="102"/>
      <c r="L313" s="100"/>
    </row>
    <row r="314" spans="1:12" s="36" customFormat="1" ht="27">
      <c r="A314" s="55" t="s">
        <v>297</v>
      </c>
      <c r="B314" s="53" t="s">
        <v>848</v>
      </c>
      <c r="C314" s="31" t="s">
        <v>7</v>
      </c>
      <c r="D314" s="19">
        <v>10</v>
      </c>
      <c r="E314" s="27">
        <v>569.13</v>
      </c>
      <c r="F314" s="27">
        <v>247.36</v>
      </c>
      <c r="G314" s="17">
        <f t="shared" si="56"/>
        <v>8164.9000000000005</v>
      </c>
      <c r="H314" s="33">
        <f t="shared" si="54"/>
        <v>5691.3</v>
      </c>
      <c r="I314" s="34">
        <f t="shared" si="55"/>
        <v>2473.6000000000004</v>
      </c>
      <c r="J314" s="35"/>
      <c r="K314" s="102"/>
      <c r="L314" s="102"/>
    </row>
    <row r="315" spans="1:12" s="36" customFormat="1" ht="27">
      <c r="A315" s="55" t="s">
        <v>298</v>
      </c>
      <c r="B315" s="53" t="s">
        <v>849</v>
      </c>
      <c r="C315" s="31" t="s">
        <v>7</v>
      </c>
      <c r="D315" s="19">
        <v>2</v>
      </c>
      <c r="E315" s="27">
        <v>373.29</v>
      </c>
      <c r="F315" s="27">
        <v>224.48</v>
      </c>
      <c r="G315" s="17">
        <f t="shared" si="56"/>
        <v>1195.54</v>
      </c>
      <c r="H315" s="33">
        <f t="shared" si="54"/>
        <v>746.58</v>
      </c>
      <c r="I315" s="34">
        <f t="shared" si="55"/>
        <v>448.96</v>
      </c>
      <c r="J315" s="35"/>
      <c r="K315" s="102"/>
      <c r="L315" s="102"/>
    </row>
    <row r="316" spans="1:12" s="36" customFormat="1" ht="13.5">
      <c r="A316" s="55" t="s">
        <v>571</v>
      </c>
      <c r="B316" s="53" t="s">
        <v>552</v>
      </c>
      <c r="C316" s="31" t="s">
        <v>7</v>
      </c>
      <c r="D316" s="19">
        <v>2</v>
      </c>
      <c r="E316" s="28">
        <v>122.96536623966966</v>
      </c>
      <c r="F316" s="28">
        <v>81.984633760330325</v>
      </c>
      <c r="G316" s="17">
        <f t="shared" si="56"/>
        <v>409.9</v>
      </c>
      <c r="H316" s="33">
        <f t="shared" si="54"/>
        <v>245.93073247933933</v>
      </c>
      <c r="I316" s="34">
        <f t="shared" si="55"/>
        <v>163.96926752066065</v>
      </c>
      <c r="J316" s="35"/>
      <c r="K316" s="102"/>
      <c r="L316" s="102"/>
    </row>
    <row r="317" spans="1:12" s="49" customFormat="1" ht="13.5">
      <c r="A317" s="55" t="s">
        <v>572</v>
      </c>
      <c r="B317" s="53" t="s">
        <v>636</v>
      </c>
      <c r="C317" s="31" t="s">
        <v>7</v>
      </c>
      <c r="D317" s="19">
        <v>10</v>
      </c>
      <c r="E317" s="104">
        <v>20.48</v>
      </c>
      <c r="F317" s="104">
        <v>2.04</v>
      </c>
      <c r="G317" s="18">
        <f t="shared" si="56"/>
        <v>225.20000000000002</v>
      </c>
      <c r="H317" s="33">
        <f t="shared" si="54"/>
        <v>204.8</v>
      </c>
      <c r="I317" s="34">
        <f t="shared" si="55"/>
        <v>20.399999999999999</v>
      </c>
      <c r="J317" s="48"/>
      <c r="K317" s="103"/>
      <c r="L317" s="101"/>
    </row>
    <row r="318" spans="1:12" s="49" customFormat="1" ht="13.5">
      <c r="A318" s="55" t="s">
        <v>299</v>
      </c>
      <c r="B318" s="53" t="s">
        <v>123</v>
      </c>
      <c r="C318" s="47" t="s">
        <v>7</v>
      </c>
      <c r="D318" s="19">
        <v>10</v>
      </c>
      <c r="E318" s="104">
        <v>830.63</v>
      </c>
      <c r="F318" s="104">
        <v>55.14</v>
      </c>
      <c r="G318" s="18">
        <f t="shared" si="56"/>
        <v>8857.6999999999989</v>
      </c>
      <c r="H318" s="33">
        <f t="shared" si="54"/>
        <v>8306.2999999999993</v>
      </c>
      <c r="I318" s="34">
        <f t="shared" si="55"/>
        <v>551.4</v>
      </c>
      <c r="J318" s="48"/>
      <c r="K318" s="103"/>
      <c r="L318" s="101"/>
    </row>
    <row r="319" spans="1:12" s="36" customFormat="1" ht="27">
      <c r="A319" s="55" t="s">
        <v>300</v>
      </c>
      <c r="B319" s="53" t="s">
        <v>553</v>
      </c>
      <c r="C319" s="31" t="s">
        <v>7</v>
      </c>
      <c r="D319" s="19">
        <v>2</v>
      </c>
      <c r="E319" s="27">
        <v>517.5</v>
      </c>
      <c r="F319" s="27">
        <v>38.229999999999997</v>
      </c>
      <c r="G319" s="17">
        <f t="shared" si="56"/>
        <v>1111.46</v>
      </c>
      <c r="H319" s="33">
        <f t="shared" si="54"/>
        <v>1035</v>
      </c>
      <c r="I319" s="34">
        <f t="shared" si="55"/>
        <v>76.459999999999994</v>
      </c>
      <c r="J319" s="35"/>
      <c r="K319" s="102"/>
      <c r="L319" s="102"/>
    </row>
    <row r="320" spans="1:12" s="49" customFormat="1" ht="13.5">
      <c r="A320" s="55" t="s">
        <v>407</v>
      </c>
      <c r="B320" s="53" t="s">
        <v>554</v>
      </c>
      <c r="C320" s="47" t="s">
        <v>7</v>
      </c>
      <c r="D320" s="19">
        <v>2</v>
      </c>
      <c r="E320" s="104">
        <v>485.86</v>
      </c>
      <c r="F320" s="104">
        <v>25.59</v>
      </c>
      <c r="G320" s="18">
        <f t="shared" si="56"/>
        <v>1022.9</v>
      </c>
      <c r="H320" s="33">
        <f t="shared" si="54"/>
        <v>971.72</v>
      </c>
      <c r="I320" s="34">
        <f t="shared" si="55"/>
        <v>51.18</v>
      </c>
      <c r="J320" s="48"/>
      <c r="K320" s="103"/>
      <c r="L320" s="101"/>
    </row>
    <row r="321" spans="1:12" s="36" customFormat="1" ht="13.5">
      <c r="A321" s="55" t="s">
        <v>301</v>
      </c>
      <c r="B321" s="53" t="s">
        <v>124</v>
      </c>
      <c r="C321" s="31" t="s">
        <v>7</v>
      </c>
      <c r="D321" s="19">
        <v>2</v>
      </c>
      <c r="E321" s="28">
        <v>79.996365422396849</v>
      </c>
      <c r="F321" s="28">
        <v>8.8836345776031447</v>
      </c>
      <c r="G321" s="17">
        <f t="shared" si="56"/>
        <v>177.76</v>
      </c>
      <c r="H321" s="33">
        <f t="shared" si="54"/>
        <v>159.9927308447937</v>
      </c>
      <c r="I321" s="34">
        <f t="shared" si="55"/>
        <v>17.767269155206289</v>
      </c>
      <c r="J321" s="35"/>
      <c r="K321" s="102"/>
      <c r="L321" s="102"/>
    </row>
    <row r="322" spans="1:12" s="49" customFormat="1" ht="13.5">
      <c r="A322" s="55" t="s">
        <v>302</v>
      </c>
      <c r="B322" s="53" t="s">
        <v>125</v>
      </c>
      <c r="C322" s="47" t="s">
        <v>7</v>
      </c>
      <c r="D322" s="19">
        <v>2</v>
      </c>
      <c r="E322" s="104">
        <v>30.81</v>
      </c>
      <c r="F322" s="104">
        <v>6.73</v>
      </c>
      <c r="G322" s="18">
        <f t="shared" si="56"/>
        <v>75.08</v>
      </c>
      <c r="H322" s="33">
        <f t="shared" si="54"/>
        <v>61.62</v>
      </c>
      <c r="I322" s="34">
        <f t="shared" si="55"/>
        <v>13.46</v>
      </c>
      <c r="J322" s="48"/>
      <c r="K322" s="101"/>
      <c r="L322" s="101"/>
    </row>
    <row r="323" spans="1:12" s="49" customFormat="1" ht="13.5">
      <c r="A323" s="55" t="s">
        <v>303</v>
      </c>
      <c r="B323" s="56" t="s">
        <v>671</v>
      </c>
      <c r="C323" s="47" t="s">
        <v>7</v>
      </c>
      <c r="D323" s="19">
        <v>13</v>
      </c>
      <c r="E323" s="104">
        <v>110.11</v>
      </c>
      <c r="F323" s="104">
        <v>2.3199999999999998</v>
      </c>
      <c r="G323" s="18">
        <f t="shared" si="56"/>
        <v>1461.5900000000001</v>
      </c>
      <c r="H323" s="33">
        <f t="shared" si="54"/>
        <v>1431.43</v>
      </c>
      <c r="I323" s="34">
        <f t="shared" si="55"/>
        <v>30.159999999999997</v>
      </c>
      <c r="J323" s="48"/>
      <c r="K323" s="101"/>
      <c r="L323" s="101"/>
    </row>
    <row r="324" spans="1:12" s="49" customFormat="1" ht="13.5">
      <c r="A324" s="55" t="s">
        <v>304</v>
      </c>
      <c r="B324" s="53" t="s">
        <v>670</v>
      </c>
      <c r="C324" s="47" t="s">
        <v>7</v>
      </c>
      <c r="D324" s="19">
        <v>5</v>
      </c>
      <c r="E324" s="104">
        <v>98.34</v>
      </c>
      <c r="F324" s="104">
        <v>4.05</v>
      </c>
      <c r="G324" s="18">
        <f t="shared" si="56"/>
        <v>511.95000000000005</v>
      </c>
      <c r="H324" s="33">
        <f t="shared" si="54"/>
        <v>491.70000000000005</v>
      </c>
      <c r="I324" s="34">
        <f t="shared" si="55"/>
        <v>20.25</v>
      </c>
      <c r="J324" s="48"/>
      <c r="K324" s="101"/>
      <c r="L324" s="101"/>
    </row>
    <row r="325" spans="1:12" s="49" customFormat="1" ht="13.5">
      <c r="A325" s="55" t="s">
        <v>305</v>
      </c>
      <c r="B325" s="53" t="s">
        <v>676</v>
      </c>
      <c r="C325" s="47" t="s">
        <v>7</v>
      </c>
      <c r="D325" s="19">
        <v>10</v>
      </c>
      <c r="E325" s="104">
        <v>39.92</v>
      </c>
      <c r="F325" s="104">
        <v>3.7</v>
      </c>
      <c r="G325" s="18">
        <f t="shared" si="56"/>
        <v>436.20000000000005</v>
      </c>
      <c r="H325" s="33">
        <f t="shared" si="54"/>
        <v>399.20000000000005</v>
      </c>
      <c r="I325" s="34">
        <f t="shared" si="55"/>
        <v>37</v>
      </c>
      <c r="J325" s="48"/>
      <c r="K325" s="101"/>
      <c r="L325" s="101"/>
    </row>
    <row r="326" spans="1:12" s="49" customFormat="1" ht="13.5">
      <c r="A326" s="55" t="s">
        <v>306</v>
      </c>
      <c r="B326" s="53" t="s">
        <v>673</v>
      </c>
      <c r="C326" s="47" t="s">
        <v>7</v>
      </c>
      <c r="D326" s="19">
        <v>10</v>
      </c>
      <c r="E326" s="104">
        <v>73.900000000000006</v>
      </c>
      <c r="F326" s="104">
        <v>3.7</v>
      </c>
      <c r="G326" s="18">
        <f t="shared" si="56"/>
        <v>776</v>
      </c>
      <c r="H326" s="33">
        <f t="shared" si="54"/>
        <v>739</v>
      </c>
      <c r="I326" s="34">
        <f t="shared" si="55"/>
        <v>37</v>
      </c>
      <c r="J326" s="48"/>
      <c r="K326" s="101"/>
      <c r="L326" s="101"/>
    </row>
    <row r="327" spans="1:12" s="36" customFormat="1" ht="13.5">
      <c r="A327" s="55" t="s">
        <v>307</v>
      </c>
      <c r="B327" s="40" t="s">
        <v>672</v>
      </c>
      <c r="C327" s="31" t="s">
        <v>7</v>
      </c>
      <c r="D327" s="19">
        <v>5</v>
      </c>
      <c r="E327" s="27">
        <v>90.05</v>
      </c>
      <c r="F327" s="27">
        <v>3.51</v>
      </c>
      <c r="G327" s="17">
        <f t="shared" si="56"/>
        <v>467.8</v>
      </c>
      <c r="H327" s="33">
        <f t="shared" si="54"/>
        <v>450.25</v>
      </c>
      <c r="I327" s="34">
        <f t="shared" si="55"/>
        <v>17.549999999999997</v>
      </c>
      <c r="J327" s="35"/>
      <c r="K327" s="100"/>
      <c r="L327" s="100"/>
    </row>
    <row r="328" spans="1:12" s="36" customFormat="1" ht="13.5">
      <c r="A328" s="55" t="s">
        <v>308</v>
      </c>
      <c r="B328" s="30" t="s">
        <v>674</v>
      </c>
      <c r="C328" s="31" t="s">
        <v>7</v>
      </c>
      <c r="D328" s="20">
        <v>3</v>
      </c>
      <c r="E328" s="27">
        <v>159.57</v>
      </c>
      <c r="F328" s="27">
        <v>3.51</v>
      </c>
      <c r="G328" s="17">
        <f t="shared" si="56"/>
        <v>489.23999999999995</v>
      </c>
      <c r="H328" s="33">
        <f t="shared" si="54"/>
        <v>478.71</v>
      </c>
      <c r="I328" s="34">
        <f t="shared" si="55"/>
        <v>10.53</v>
      </c>
      <c r="J328" s="35"/>
      <c r="K328" s="100"/>
      <c r="L328" s="100"/>
    </row>
    <row r="329" spans="1:12" s="36" customFormat="1" ht="13.5">
      <c r="A329" s="55" t="s">
        <v>309</v>
      </c>
      <c r="B329" s="30" t="s">
        <v>675</v>
      </c>
      <c r="C329" s="31" t="s">
        <v>7</v>
      </c>
      <c r="D329" s="20">
        <v>3</v>
      </c>
      <c r="E329" s="27">
        <v>153</v>
      </c>
      <c r="F329" s="27">
        <v>5.27</v>
      </c>
      <c r="G329" s="17">
        <f t="shared" si="56"/>
        <v>474.81</v>
      </c>
      <c r="H329" s="33">
        <f t="shared" si="54"/>
        <v>459</v>
      </c>
      <c r="I329" s="34">
        <f t="shared" si="55"/>
        <v>15.809999999999999</v>
      </c>
      <c r="J329" s="35"/>
      <c r="K329" s="100"/>
      <c r="L329" s="100"/>
    </row>
    <row r="330" spans="1:12" s="36" customFormat="1" ht="13.5">
      <c r="A330" s="55" t="s">
        <v>406</v>
      </c>
      <c r="B330" s="53" t="s">
        <v>126</v>
      </c>
      <c r="C330" s="31" t="s">
        <v>7</v>
      </c>
      <c r="D330" s="19">
        <v>10</v>
      </c>
      <c r="E330" s="27">
        <v>29.57</v>
      </c>
      <c r="F330" s="27">
        <v>26.38</v>
      </c>
      <c r="G330" s="17">
        <f t="shared" si="56"/>
        <v>559.5</v>
      </c>
      <c r="H330" s="33">
        <f t="shared" si="54"/>
        <v>295.7</v>
      </c>
      <c r="I330" s="34">
        <f t="shared" si="55"/>
        <v>263.8</v>
      </c>
      <c r="J330" s="35"/>
      <c r="K330" s="102"/>
      <c r="L330" s="102"/>
    </row>
    <row r="331" spans="1:12" s="36" customFormat="1" ht="13.5">
      <c r="A331" s="55" t="s">
        <v>310</v>
      </c>
      <c r="B331" s="40" t="s">
        <v>449</v>
      </c>
      <c r="C331" s="31" t="s">
        <v>24</v>
      </c>
      <c r="D331" s="19">
        <v>10</v>
      </c>
      <c r="E331" s="27">
        <v>15.68</v>
      </c>
      <c r="F331" s="27">
        <v>8.3699999999999992</v>
      </c>
      <c r="G331" s="17">
        <f t="shared" si="56"/>
        <v>240.5</v>
      </c>
      <c r="H331" s="33">
        <f t="shared" si="54"/>
        <v>156.80000000000001</v>
      </c>
      <c r="I331" s="34">
        <f t="shared" si="55"/>
        <v>83.699999999999989</v>
      </c>
      <c r="J331" s="35"/>
      <c r="K331" s="100"/>
      <c r="L331" s="100"/>
    </row>
    <row r="332" spans="1:12" s="36" customFormat="1" ht="13.5">
      <c r="A332" s="55" t="s">
        <v>311</v>
      </c>
      <c r="B332" s="54" t="s">
        <v>897</v>
      </c>
      <c r="C332" s="31" t="s">
        <v>24</v>
      </c>
      <c r="D332" s="19">
        <v>25</v>
      </c>
      <c r="E332" s="27">
        <v>6.85</v>
      </c>
      <c r="F332" s="27">
        <v>4.71</v>
      </c>
      <c r="G332" s="17">
        <f>(D332*E332)+(D332*F332)</f>
        <v>289</v>
      </c>
      <c r="H332" s="33">
        <f t="shared" si="54"/>
        <v>171.25</v>
      </c>
      <c r="I332" s="34">
        <f t="shared" si="55"/>
        <v>117.75</v>
      </c>
      <c r="J332" s="35"/>
      <c r="K332" s="100"/>
      <c r="L332" s="100"/>
    </row>
    <row r="333" spans="1:12" s="36" customFormat="1" ht="13.5">
      <c r="A333" s="55" t="s">
        <v>312</v>
      </c>
      <c r="B333" s="54" t="s">
        <v>127</v>
      </c>
      <c r="C333" s="31" t="s">
        <v>24</v>
      </c>
      <c r="D333" s="19">
        <v>25</v>
      </c>
      <c r="E333" s="27">
        <v>13.87</v>
      </c>
      <c r="F333" s="27">
        <v>4.7</v>
      </c>
      <c r="G333" s="17">
        <f t="shared" si="56"/>
        <v>464.25</v>
      </c>
      <c r="H333" s="33">
        <f t="shared" si="54"/>
        <v>346.75</v>
      </c>
      <c r="I333" s="34">
        <f t="shared" si="55"/>
        <v>117.5</v>
      </c>
      <c r="J333" s="35"/>
      <c r="K333" s="100"/>
      <c r="L333" s="100"/>
    </row>
    <row r="334" spans="1:12" s="36" customFormat="1" ht="13.5">
      <c r="A334" s="55" t="s">
        <v>313</v>
      </c>
      <c r="B334" s="54" t="s">
        <v>128</v>
      </c>
      <c r="C334" s="31" t="s">
        <v>24</v>
      </c>
      <c r="D334" s="19">
        <v>15</v>
      </c>
      <c r="E334" s="27">
        <v>20.05</v>
      </c>
      <c r="F334" s="27">
        <v>6.68</v>
      </c>
      <c r="G334" s="17">
        <f t="shared" si="56"/>
        <v>400.95</v>
      </c>
      <c r="H334" s="33">
        <f t="shared" si="54"/>
        <v>300.75</v>
      </c>
      <c r="I334" s="34">
        <f t="shared" si="55"/>
        <v>100.19999999999999</v>
      </c>
      <c r="J334" s="35"/>
      <c r="K334" s="100"/>
      <c r="L334" s="100"/>
    </row>
    <row r="335" spans="1:12" s="36" customFormat="1" ht="13.5">
      <c r="A335" s="55" t="s">
        <v>314</v>
      </c>
      <c r="B335" s="54" t="s">
        <v>129</v>
      </c>
      <c r="C335" s="31" t="s">
        <v>24</v>
      </c>
      <c r="D335" s="19">
        <v>10</v>
      </c>
      <c r="E335" s="27">
        <v>60.15</v>
      </c>
      <c r="F335" s="27">
        <v>10.87</v>
      </c>
      <c r="G335" s="17">
        <f t="shared" si="56"/>
        <v>710.2</v>
      </c>
      <c r="H335" s="33">
        <f t="shared" si="54"/>
        <v>601.5</v>
      </c>
      <c r="I335" s="34">
        <f t="shared" si="55"/>
        <v>108.69999999999999</v>
      </c>
      <c r="J335" s="35"/>
      <c r="K335" s="100"/>
      <c r="L335" s="100"/>
    </row>
    <row r="336" spans="1:12" s="36" customFormat="1" ht="13.5">
      <c r="A336" s="55" t="s">
        <v>315</v>
      </c>
      <c r="B336" s="54" t="s">
        <v>898</v>
      </c>
      <c r="C336" s="31" t="s">
        <v>24</v>
      </c>
      <c r="D336" s="19">
        <v>10</v>
      </c>
      <c r="E336" s="27">
        <v>114.22</v>
      </c>
      <c r="F336" s="27">
        <v>19.059999999999999</v>
      </c>
      <c r="G336" s="17">
        <f>(D336*E336)+(D336*F336)</f>
        <v>1332.8</v>
      </c>
      <c r="H336" s="33">
        <f t="shared" ref="H336:H338" si="57">E336*D336</f>
        <v>1142.2</v>
      </c>
      <c r="I336" s="34">
        <f t="shared" ref="I336:I338" si="58">F336*D336</f>
        <v>190.6</v>
      </c>
      <c r="J336" s="35"/>
      <c r="K336" s="100"/>
      <c r="L336" s="100"/>
    </row>
    <row r="337" spans="1:12" s="49" customFormat="1" ht="27">
      <c r="A337" s="55" t="s">
        <v>316</v>
      </c>
      <c r="B337" s="53" t="s">
        <v>427</v>
      </c>
      <c r="C337" s="47" t="s">
        <v>24</v>
      </c>
      <c r="D337" s="22">
        <v>10</v>
      </c>
      <c r="E337" s="104">
        <v>94.88</v>
      </c>
      <c r="F337" s="104">
        <v>2.81</v>
      </c>
      <c r="G337" s="18">
        <f t="shared" si="56"/>
        <v>976.9</v>
      </c>
      <c r="H337" s="33">
        <f t="shared" si="57"/>
        <v>948.8</v>
      </c>
      <c r="I337" s="34">
        <f t="shared" si="58"/>
        <v>28.1</v>
      </c>
      <c r="J337" s="48"/>
      <c r="K337" s="101"/>
      <c r="L337" s="101"/>
    </row>
    <row r="338" spans="1:12" s="36" customFormat="1" ht="13.5">
      <c r="A338" s="55" t="s">
        <v>317</v>
      </c>
      <c r="B338" s="30" t="s">
        <v>850</v>
      </c>
      <c r="C338" s="31" t="s">
        <v>7</v>
      </c>
      <c r="D338" s="19">
        <v>5</v>
      </c>
      <c r="E338" s="27">
        <v>263.7</v>
      </c>
      <c r="F338" s="27">
        <v>32.76</v>
      </c>
      <c r="G338" s="17">
        <f t="shared" si="56"/>
        <v>1482.3</v>
      </c>
      <c r="H338" s="33">
        <f t="shared" si="57"/>
        <v>1318.5</v>
      </c>
      <c r="I338" s="34">
        <f t="shared" si="58"/>
        <v>163.79999999999998</v>
      </c>
      <c r="J338" s="35"/>
      <c r="K338" s="100"/>
      <c r="L338" s="100"/>
    </row>
    <row r="339" spans="1:12" s="36" customFormat="1" ht="13.5">
      <c r="A339" s="63">
        <v>19</v>
      </c>
      <c r="B339" s="64" t="s">
        <v>130</v>
      </c>
      <c r="C339" s="65"/>
      <c r="D339" s="65"/>
      <c r="E339" s="66"/>
      <c r="F339" s="66"/>
      <c r="G339" s="66"/>
      <c r="H339" s="85"/>
      <c r="I339" s="86"/>
      <c r="J339" s="35"/>
    </row>
    <row r="340" spans="1:12" s="49" customFormat="1" ht="13.5">
      <c r="A340" s="52" t="s">
        <v>318</v>
      </c>
      <c r="B340" s="30" t="s">
        <v>677</v>
      </c>
      <c r="C340" s="47" t="s">
        <v>7</v>
      </c>
      <c r="D340" s="19">
        <v>10</v>
      </c>
      <c r="E340" s="104">
        <v>349.83</v>
      </c>
      <c r="F340" s="104">
        <v>214.22</v>
      </c>
      <c r="G340" s="18">
        <f t="shared" si="56"/>
        <v>5640.5</v>
      </c>
      <c r="H340" s="33">
        <f t="shared" ref="H340:H345" si="59">E340*D340</f>
        <v>3498.2999999999997</v>
      </c>
      <c r="I340" s="34">
        <f t="shared" ref="I340:I345" si="60">F340*D340</f>
        <v>2142.1999999999998</v>
      </c>
      <c r="J340" s="48"/>
    </row>
    <row r="341" spans="1:12" s="49" customFormat="1" ht="13.5">
      <c r="A341" s="52" t="s">
        <v>319</v>
      </c>
      <c r="B341" s="30" t="s">
        <v>131</v>
      </c>
      <c r="C341" s="47" t="s">
        <v>7</v>
      </c>
      <c r="D341" s="19">
        <v>10</v>
      </c>
      <c r="E341" s="104">
        <v>52.69</v>
      </c>
      <c r="F341" s="104">
        <v>22.03</v>
      </c>
      <c r="G341" s="18">
        <f t="shared" si="56"/>
        <v>747.2</v>
      </c>
      <c r="H341" s="33">
        <f t="shared" ref="H341:H343" si="61">E341*D341</f>
        <v>526.9</v>
      </c>
      <c r="I341" s="34">
        <f t="shared" ref="I341:I343" si="62">F341*D341</f>
        <v>220.3</v>
      </c>
      <c r="J341" s="48"/>
    </row>
    <row r="342" spans="1:12" s="49" customFormat="1" ht="13.5">
      <c r="A342" s="52" t="s">
        <v>320</v>
      </c>
      <c r="B342" s="30" t="s">
        <v>132</v>
      </c>
      <c r="C342" s="47" t="s">
        <v>7</v>
      </c>
      <c r="D342" s="19">
        <v>5</v>
      </c>
      <c r="E342" s="104">
        <v>96.42</v>
      </c>
      <c r="F342" s="104">
        <v>6.61</v>
      </c>
      <c r="G342" s="18">
        <f t="shared" si="56"/>
        <v>515.15</v>
      </c>
      <c r="H342" s="33">
        <f t="shared" si="61"/>
        <v>482.1</v>
      </c>
      <c r="I342" s="34">
        <f t="shared" si="62"/>
        <v>33.050000000000004</v>
      </c>
      <c r="J342" s="48"/>
    </row>
    <row r="343" spans="1:12" s="49" customFormat="1" ht="13.5">
      <c r="A343" s="52" t="s">
        <v>851</v>
      </c>
      <c r="B343" s="30" t="s">
        <v>852</v>
      </c>
      <c r="C343" s="47" t="s">
        <v>7</v>
      </c>
      <c r="D343" s="19">
        <v>10</v>
      </c>
      <c r="E343" s="104">
        <v>66.45</v>
      </c>
      <c r="F343" s="104">
        <v>199.37</v>
      </c>
      <c r="G343" s="18">
        <f t="shared" si="56"/>
        <v>2658.2</v>
      </c>
      <c r="H343" s="33">
        <f t="shared" si="61"/>
        <v>664.5</v>
      </c>
      <c r="I343" s="34">
        <f t="shared" si="62"/>
        <v>1993.7</v>
      </c>
      <c r="J343" s="48"/>
    </row>
    <row r="344" spans="1:12" s="36" customFormat="1" ht="13.5">
      <c r="A344" s="63">
        <v>20</v>
      </c>
      <c r="B344" s="64" t="s">
        <v>133</v>
      </c>
      <c r="C344" s="65"/>
      <c r="D344" s="65"/>
      <c r="E344" s="66"/>
      <c r="F344" s="66"/>
      <c r="G344" s="67"/>
      <c r="H344" s="85"/>
      <c r="I344" s="86"/>
      <c r="J344" s="35"/>
    </row>
    <row r="345" spans="1:12" s="49" customFormat="1" ht="13.5">
      <c r="A345" s="52" t="s">
        <v>321</v>
      </c>
      <c r="B345" s="30" t="s">
        <v>134</v>
      </c>
      <c r="C345" s="47" t="s">
        <v>7</v>
      </c>
      <c r="D345" s="19">
        <v>20</v>
      </c>
      <c r="E345" s="104">
        <v>6.4</v>
      </c>
      <c r="F345" s="104">
        <v>2.54</v>
      </c>
      <c r="G345" s="18">
        <f t="shared" si="56"/>
        <v>178.8</v>
      </c>
      <c r="H345" s="33">
        <f t="shared" si="59"/>
        <v>128</v>
      </c>
      <c r="I345" s="34">
        <f t="shared" si="60"/>
        <v>50.8</v>
      </c>
      <c r="J345" s="48"/>
    </row>
    <row r="346" spans="1:12" s="36" customFormat="1" ht="13.5">
      <c r="A346" s="52" t="s">
        <v>580</v>
      </c>
      <c r="B346" s="53" t="s">
        <v>853</v>
      </c>
      <c r="C346" s="31" t="s">
        <v>7</v>
      </c>
      <c r="D346" s="19">
        <v>5</v>
      </c>
      <c r="E346" s="27">
        <v>16.11</v>
      </c>
      <c r="F346" s="27">
        <v>10.75</v>
      </c>
      <c r="G346" s="17">
        <f t="shared" si="56"/>
        <v>134.30000000000001</v>
      </c>
      <c r="H346" s="33">
        <f t="shared" ref="H346:H409" si="63">E346*D346</f>
        <v>80.55</v>
      </c>
      <c r="I346" s="34">
        <f t="shared" ref="I346:I409" si="64">F346*D346</f>
        <v>53.75</v>
      </c>
      <c r="J346" s="35"/>
    </row>
    <row r="347" spans="1:12" s="36" customFormat="1" ht="13.5">
      <c r="A347" s="52" t="s">
        <v>581</v>
      </c>
      <c r="B347" s="53" t="s">
        <v>854</v>
      </c>
      <c r="C347" s="31" t="s">
        <v>7</v>
      </c>
      <c r="D347" s="19">
        <v>5</v>
      </c>
      <c r="E347" s="27">
        <v>29.35</v>
      </c>
      <c r="F347" s="27">
        <v>19.57</v>
      </c>
      <c r="G347" s="17">
        <f t="shared" ref="G347:G415" si="65">(D347*E347)+(D347*F347)</f>
        <v>244.6</v>
      </c>
      <c r="H347" s="33">
        <f t="shared" si="63"/>
        <v>146.75</v>
      </c>
      <c r="I347" s="34">
        <f t="shared" si="64"/>
        <v>97.85</v>
      </c>
      <c r="J347" s="35"/>
    </row>
    <row r="348" spans="1:12" s="36" customFormat="1" ht="27">
      <c r="A348" s="52" t="s">
        <v>582</v>
      </c>
      <c r="B348" s="53" t="s">
        <v>855</v>
      </c>
      <c r="C348" s="31" t="s">
        <v>7</v>
      </c>
      <c r="D348" s="19">
        <v>15</v>
      </c>
      <c r="E348" s="28">
        <v>68.92</v>
      </c>
      <c r="F348" s="28">
        <v>2.8</v>
      </c>
      <c r="G348" s="17">
        <f t="shared" si="65"/>
        <v>1075.8</v>
      </c>
      <c r="H348" s="33">
        <f t="shared" si="63"/>
        <v>1033.8</v>
      </c>
      <c r="I348" s="34">
        <f t="shared" si="64"/>
        <v>42</v>
      </c>
      <c r="J348" s="35"/>
    </row>
    <row r="349" spans="1:12" s="36" customFormat="1" ht="13.5">
      <c r="A349" s="52" t="s">
        <v>322</v>
      </c>
      <c r="B349" s="53" t="s">
        <v>135</v>
      </c>
      <c r="C349" s="31" t="s">
        <v>7</v>
      </c>
      <c r="D349" s="19">
        <v>5</v>
      </c>
      <c r="E349" s="28">
        <v>75.540000000000006</v>
      </c>
      <c r="F349" s="28">
        <v>13.34</v>
      </c>
      <c r="G349" s="17">
        <f t="shared" si="65"/>
        <v>444.40000000000003</v>
      </c>
      <c r="H349" s="33">
        <f t="shared" si="63"/>
        <v>377.70000000000005</v>
      </c>
      <c r="I349" s="34">
        <f t="shared" si="64"/>
        <v>66.7</v>
      </c>
      <c r="J349" s="35"/>
    </row>
    <row r="350" spans="1:12" s="36" customFormat="1" ht="13.5">
      <c r="A350" s="52" t="s">
        <v>323</v>
      </c>
      <c r="B350" s="30" t="s">
        <v>136</v>
      </c>
      <c r="C350" s="31" t="s">
        <v>7</v>
      </c>
      <c r="D350" s="19">
        <v>25</v>
      </c>
      <c r="E350" s="27">
        <v>95.92</v>
      </c>
      <c r="F350" s="27">
        <v>13.6</v>
      </c>
      <c r="G350" s="17">
        <f t="shared" si="65"/>
        <v>2738</v>
      </c>
      <c r="H350" s="33">
        <f t="shared" si="63"/>
        <v>2398</v>
      </c>
      <c r="I350" s="34">
        <f t="shared" si="64"/>
        <v>340</v>
      </c>
      <c r="J350" s="35"/>
    </row>
    <row r="351" spans="1:12" s="36" customFormat="1" ht="13.5">
      <c r="A351" s="52" t="s">
        <v>324</v>
      </c>
      <c r="B351" s="30" t="s">
        <v>137</v>
      </c>
      <c r="C351" s="31" t="s">
        <v>7</v>
      </c>
      <c r="D351" s="19">
        <v>50</v>
      </c>
      <c r="E351" s="27">
        <v>27.01</v>
      </c>
      <c r="F351" s="27">
        <v>6.8</v>
      </c>
      <c r="G351" s="17">
        <f>(D351*E351)+(D351*F351)</f>
        <v>1690.5</v>
      </c>
      <c r="H351" s="33">
        <f t="shared" si="63"/>
        <v>1350.5</v>
      </c>
      <c r="I351" s="34">
        <f t="shared" si="64"/>
        <v>340</v>
      </c>
      <c r="J351" s="35"/>
    </row>
    <row r="352" spans="1:12" s="36" customFormat="1" ht="13.5">
      <c r="A352" s="52" t="s">
        <v>583</v>
      </c>
      <c r="B352" s="40" t="s">
        <v>856</v>
      </c>
      <c r="C352" s="31" t="s">
        <v>7</v>
      </c>
      <c r="D352" s="19">
        <v>6</v>
      </c>
      <c r="E352" s="27">
        <v>207.42</v>
      </c>
      <c r="F352" s="27">
        <v>28.16</v>
      </c>
      <c r="G352" s="17">
        <f t="shared" ref="G352:G355" si="66">(D352*E352)+(D352*F352)</f>
        <v>1413.48</v>
      </c>
      <c r="H352" s="33">
        <f t="shared" si="63"/>
        <v>1244.52</v>
      </c>
      <c r="I352" s="34">
        <f t="shared" si="64"/>
        <v>168.96</v>
      </c>
      <c r="J352" s="35"/>
    </row>
    <row r="353" spans="1:14" s="49" customFormat="1" ht="13.5">
      <c r="A353" s="52" t="s">
        <v>325</v>
      </c>
      <c r="B353" s="30" t="s">
        <v>138</v>
      </c>
      <c r="C353" s="47" t="s">
        <v>7</v>
      </c>
      <c r="D353" s="19">
        <v>6</v>
      </c>
      <c r="E353" s="104">
        <v>151.44999999999999</v>
      </c>
      <c r="F353" s="104">
        <v>4.18</v>
      </c>
      <c r="G353" s="17">
        <f t="shared" si="66"/>
        <v>933.78</v>
      </c>
      <c r="H353" s="33">
        <f t="shared" si="63"/>
        <v>908.69999999999993</v>
      </c>
      <c r="I353" s="34">
        <f t="shared" si="64"/>
        <v>25.08</v>
      </c>
      <c r="J353" s="48"/>
    </row>
    <row r="354" spans="1:14" s="49" customFormat="1" ht="13.5">
      <c r="A354" s="52" t="s">
        <v>405</v>
      </c>
      <c r="B354" s="30" t="s">
        <v>139</v>
      </c>
      <c r="C354" s="47" t="s">
        <v>7</v>
      </c>
      <c r="D354" s="19">
        <v>6</v>
      </c>
      <c r="E354" s="104">
        <v>181.67</v>
      </c>
      <c r="F354" s="104">
        <v>6.19</v>
      </c>
      <c r="G354" s="17">
        <f t="shared" si="66"/>
        <v>1127.1600000000001</v>
      </c>
      <c r="H354" s="33">
        <f t="shared" si="63"/>
        <v>1090.02</v>
      </c>
      <c r="I354" s="34">
        <f t="shared" si="64"/>
        <v>37.14</v>
      </c>
      <c r="J354" s="48"/>
    </row>
    <row r="355" spans="1:14" s="36" customFormat="1" ht="13.5">
      <c r="A355" s="52" t="s">
        <v>584</v>
      </c>
      <c r="B355" s="50" t="s">
        <v>963</v>
      </c>
      <c r="C355" s="31" t="s">
        <v>24</v>
      </c>
      <c r="D355" s="19">
        <v>100</v>
      </c>
      <c r="E355" s="27">
        <v>13.462907474481398</v>
      </c>
      <c r="F355" s="27">
        <v>7.3870925255186046</v>
      </c>
      <c r="G355" s="17">
        <f t="shared" si="66"/>
        <v>2085.0000000000005</v>
      </c>
      <c r="H355" s="33">
        <f t="shared" si="63"/>
        <v>1346.2907474481399</v>
      </c>
      <c r="I355" s="34">
        <f t="shared" si="64"/>
        <v>738.70925255186046</v>
      </c>
      <c r="J355" s="35"/>
      <c r="M355" s="106"/>
      <c r="N355" s="106"/>
    </row>
    <row r="356" spans="1:14" s="36" customFormat="1" ht="13.5">
      <c r="A356" s="52" t="s">
        <v>585</v>
      </c>
      <c r="B356" s="50" t="s">
        <v>964</v>
      </c>
      <c r="C356" s="31" t="s">
        <v>24</v>
      </c>
      <c r="D356" s="19">
        <v>75</v>
      </c>
      <c r="E356" s="27">
        <v>18.368079800498752</v>
      </c>
      <c r="F356" s="27">
        <v>8.911920199501246</v>
      </c>
      <c r="G356" s="17">
        <f t="shared" si="65"/>
        <v>2045.9999999999998</v>
      </c>
      <c r="H356" s="33">
        <f t="shared" si="63"/>
        <v>1377.6059850374063</v>
      </c>
      <c r="I356" s="34">
        <f t="shared" si="64"/>
        <v>668.39401496259347</v>
      </c>
      <c r="J356" s="35"/>
      <c r="M356" s="106"/>
      <c r="N356" s="106"/>
    </row>
    <row r="357" spans="1:14" s="36" customFormat="1" ht="13.5">
      <c r="A357" s="52" t="s">
        <v>586</v>
      </c>
      <c r="B357" s="56" t="s">
        <v>965</v>
      </c>
      <c r="C357" s="31" t="s">
        <v>24</v>
      </c>
      <c r="D357" s="19">
        <v>50</v>
      </c>
      <c r="E357" s="27">
        <v>34.877835933568193</v>
      </c>
      <c r="F357" s="27">
        <v>11.592164066431806</v>
      </c>
      <c r="G357" s="17">
        <f t="shared" si="65"/>
        <v>2323.5</v>
      </c>
      <c r="H357" s="33">
        <f t="shared" si="63"/>
        <v>1743.8917966784097</v>
      </c>
      <c r="I357" s="34">
        <f t="shared" si="64"/>
        <v>579.60820332159028</v>
      </c>
      <c r="J357" s="35"/>
      <c r="M357" s="106"/>
      <c r="N357" s="106"/>
    </row>
    <row r="358" spans="1:14" s="36" customFormat="1" ht="27">
      <c r="A358" s="52" t="s">
        <v>587</v>
      </c>
      <c r="B358" s="53" t="s">
        <v>643</v>
      </c>
      <c r="C358" s="31" t="s">
        <v>24</v>
      </c>
      <c r="D358" s="22">
        <v>20</v>
      </c>
      <c r="E358" s="28">
        <v>78.94</v>
      </c>
      <c r="F358" s="28">
        <v>19.73</v>
      </c>
      <c r="G358" s="17">
        <f t="shared" si="65"/>
        <v>1973.4</v>
      </c>
      <c r="H358" s="33">
        <f t="shared" si="63"/>
        <v>1578.8</v>
      </c>
      <c r="I358" s="34">
        <f t="shared" si="64"/>
        <v>394.6</v>
      </c>
      <c r="J358" s="35"/>
    </row>
    <row r="359" spans="1:14" s="36" customFormat="1" ht="27">
      <c r="A359" s="52" t="s">
        <v>588</v>
      </c>
      <c r="B359" s="53" t="s">
        <v>644</v>
      </c>
      <c r="C359" s="31" t="s">
        <v>24</v>
      </c>
      <c r="D359" s="22">
        <v>20</v>
      </c>
      <c r="E359" s="28">
        <v>111.47</v>
      </c>
      <c r="F359" s="28">
        <v>27.87</v>
      </c>
      <c r="G359" s="17">
        <f t="shared" si="65"/>
        <v>2786.8</v>
      </c>
      <c r="H359" s="33">
        <f t="shared" si="63"/>
        <v>2229.4</v>
      </c>
      <c r="I359" s="34">
        <f t="shared" si="64"/>
        <v>557.4</v>
      </c>
      <c r="J359" s="35"/>
    </row>
    <row r="360" spans="1:14" s="36" customFormat="1" ht="27">
      <c r="A360" s="52" t="s">
        <v>589</v>
      </c>
      <c r="B360" s="53" t="s">
        <v>645</v>
      </c>
      <c r="C360" s="31" t="s">
        <v>24</v>
      </c>
      <c r="D360" s="22">
        <v>10</v>
      </c>
      <c r="E360" s="28">
        <v>124.85</v>
      </c>
      <c r="F360" s="28">
        <v>31.21</v>
      </c>
      <c r="G360" s="17">
        <f t="shared" si="65"/>
        <v>1560.6</v>
      </c>
      <c r="H360" s="33">
        <f t="shared" si="63"/>
        <v>1248.5</v>
      </c>
      <c r="I360" s="34">
        <f t="shared" si="64"/>
        <v>312.10000000000002</v>
      </c>
      <c r="J360" s="35"/>
    </row>
    <row r="361" spans="1:14" s="36" customFormat="1" ht="27">
      <c r="A361" s="52" t="s">
        <v>326</v>
      </c>
      <c r="B361" s="53" t="s">
        <v>626</v>
      </c>
      <c r="C361" s="31" t="s">
        <v>7</v>
      </c>
      <c r="D361" s="19">
        <v>2</v>
      </c>
      <c r="E361" s="27">
        <v>1250.9100000000001</v>
      </c>
      <c r="F361" s="27">
        <v>325.37</v>
      </c>
      <c r="G361" s="17">
        <f t="shared" si="65"/>
        <v>3152.5600000000004</v>
      </c>
      <c r="H361" s="33">
        <f t="shared" si="63"/>
        <v>2501.8200000000002</v>
      </c>
      <c r="I361" s="34">
        <f t="shared" si="64"/>
        <v>650.74</v>
      </c>
      <c r="J361" s="35"/>
    </row>
    <row r="362" spans="1:14" s="36" customFormat="1" ht="13.5">
      <c r="A362" s="52" t="s">
        <v>327</v>
      </c>
      <c r="B362" s="30" t="s">
        <v>678</v>
      </c>
      <c r="C362" s="31" t="s">
        <v>7</v>
      </c>
      <c r="D362" s="19">
        <v>10</v>
      </c>
      <c r="E362" s="28">
        <v>245.84</v>
      </c>
      <c r="F362" s="28">
        <v>81.95</v>
      </c>
      <c r="G362" s="17">
        <f t="shared" si="65"/>
        <v>3277.9</v>
      </c>
      <c r="H362" s="33">
        <f t="shared" si="63"/>
        <v>2458.4</v>
      </c>
      <c r="I362" s="34">
        <f t="shared" si="64"/>
        <v>819.5</v>
      </c>
      <c r="J362" s="35"/>
    </row>
    <row r="363" spans="1:14" s="36" customFormat="1" ht="13.5">
      <c r="A363" s="52" t="s">
        <v>328</v>
      </c>
      <c r="B363" s="40" t="s">
        <v>857</v>
      </c>
      <c r="C363" s="31" t="s">
        <v>24</v>
      </c>
      <c r="D363" s="19">
        <v>20</v>
      </c>
      <c r="E363" s="27">
        <v>11.72</v>
      </c>
      <c r="F363" s="27">
        <v>2.29</v>
      </c>
      <c r="G363" s="17">
        <f t="shared" si="65"/>
        <v>280.2</v>
      </c>
      <c r="H363" s="33">
        <f t="shared" si="63"/>
        <v>234.4</v>
      </c>
      <c r="I363" s="34">
        <f t="shared" si="64"/>
        <v>45.8</v>
      </c>
      <c r="J363" s="35"/>
    </row>
    <row r="364" spans="1:14" s="36" customFormat="1" ht="13.5">
      <c r="A364" s="52" t="s">
        <v>404</v>
      </c>
      <c r="B364" s="40" t="s">
        <v>140</v>
      </c>
      <c r="C364" s="31" t="s">
        <v>7</v>
      </c>
      <c r="D364" s="19">
        <v>150</v>
      </c>
      <c r="E364" s="27">
        <v>13</v>
      </c>
      <c r="F364" s="27">
        <v>6.87</v>
      </c>
      <c r="G364" s="17">
        <f t="shared" si="65"/>
        <v>2980.5</v>
      </c>
      <c r="H364" s="33">
        <f t="shared" si="63"/>
        <v>1950</v>
      </c>
      <c r="I364" s="34">
        <f t="shared" si="64"/>
        <v>1030.5</v>
      </c>
      <c r="J364" s="35"/>
    </row>
    <row r="365" spans="1:14" s="49" customFormat="1" ht="13.5">
      <c r="A365" s="52" t="s">
        <v>329</v>
      </c>
      <c r="B365" s="30" t="s">
        <v>858</v>
      </c>
      <c r="C365" s="47" t="s">
        <v>7</v>
      </c>
      <c r="D365" s="20">
        <v>150</v>
      </c>
      <c r="E365" s="104">
        <v>11.96</v>
      </c>
      <c r="F365" s="104">
        <v>6.87</v>
      </c>
      <c r="G365" s="18">
        <f t="shared" si="65"/>
        <v>2824.5</v>
      </c>
      <c r="H365" s="33">
        <f t="shared" si="63"/>
        <v>1794.0000000000002</v>
      </c>
      <c r="I365" s="34">
        <f t="shared" si="64"/>
        <v>1030.5</v>
      </c>
      <c r="J365" s="48"/>
    </row>
    <row r="366" spans="1:14" s="49" customFormat="1" ht="13.5">
      <c r="A366" s="52" t="s">
        <v>330</v>
      </c>
      <c r="B366" s="30" t="s">
        <v>141</v>
      </c>
      <c r="C366" s="47" t="s">
        <v>7</v>
      </c>
      <c r="D366" s="19">
        <v>10</v>
      </c>
      <c r="E366" s="104">
        <v>8.5399999999999991</v>
      </c>
      <c r="F366" s="104">
        <v>4.58</v>
      </c>
      <c r="G366" s="18">
        <f t="shared" si="65"/>
        <v>131.19999999999999</v>
      </c>
      <c r="H366" s="33">
        <f t="shared" si="63"/>
        <v>85.399999999999991</v>
      </c>
      <c r="I366" s="34">
        <f t="shared" si="64"/>
        <v>45.8</v>
      </c>
      <c r="J366" s="48"/>
    </row>
    <row r="367" spans="1:14" s="49" customFormat="1" ht="13.5">
      <c r="A367" s="52" t="s">
        <v>331</v>
      </c>
      <c r="B367" s="30" t="s">
        <v>142</v>
      </c>
      <c r="C367" s="47" t="s">
        <v>7</v>
      </c>
      <c r="D367" s="19">
        <v>75</v>
      </c>
      <c r="E367" s="104">
        <v>0.4</v>
      </c>
      <c r="F367" s="104">
        <v>4.58</v>
      </c>
      <c r="G367" s="18">
        <f t="shared" si="65"/>
        <v>373.5</v>
      </c>
      <c r="H367" s="33">
        <f t="shared" si="63"/>
        <v>30</v>
      </c>
      <c r="I367" s="34">
        <f t="shared" si="64"/>
        <v>343.5</v>
      </c>
      <c r="J367" s="48"/>
    </row>
    <row r="368" spans="1:14" s="36" customFormat="1" ht="13.5">
      <c r="A368" s="52" t="s">
        <v>332</v>
      </c>
      <c r="B368" s="54" t="s">
        <v>143</v>
      </c>
      <c r="C368" s="31" t="s">
        <v>7</v>
      </c>
      <c r="D368" s="19">
        <v>10</v>
      </c>
      <c r="E368" s="28">
        <v>117.69</v>
      </c>
      <c r="F368" s="28">
        <v>78.459999999999994</v>
      </c>
      <c r="G368" s="17">
        <f t="shared" si="65"/>
        <v>1961.5</v>
      </c>
      <c r="H368" s="33">
        <f t="shared" si="63"/>
        <v>1176.9000000000001</v>
      </c>
      <c r="I368" s="34">
        <f t="shared" si="64"/>
        <v>784.59999999999991</v>
      </c>
      <c r="J368" s="35"/>
    </row>
    <row r="369" spans="1:10" s="36" customFormat="1" ht="13.5">
      <c r="A369" s="52" t="s">
        <v>333</v>
      </c>
      <c r="B369" s="54" t="s">
        <v>144</v>
      </c>
      <c r="C369" s="31" t="s">
        <v>7</v>
      </c>
      <c r="D369" s="19">
        <v>5</v>
      </c>
      <c r="E369" s="28">
        <v>218.71</v>
      </c>
      <c r="F369" s="28">
        <v>145.82</v>
      </c>
      <c r="G369" s="17">
        <f t="shared" si="65"/>
        <v>1822.6499999999999</v>
      </c>
      <c r="H369" s="33">
        <f t="shared" si="63"/>
        <v>1093.55</v>
      </c>
      <c r="I369" s="34">
        <f t="shared" si="64"/>
        <v>729.09999999999991</v>
      </c>
      <c r="J369" s="35"/>
    </row>
    <row r="370" spans="1:10" s="49" customFormat="1" ht="13.5">
      <c r="A370" s="52" t="s">
        <v>334</v>
      </c>
      <c r="B370" s="30" t="s">
        <v>633</v>
      </c>
      <c r="C370" s="47" t="s">
        <v>7</v>
      </c>
      <c r="D370" s="57">
        <v>5</v>
      </c>
      <c r="E370" s="104">
        <v>33.770000000000003</v>
      </c>
      <c r="F370" s="104">
        <v>5.62</v>
      </c>
      <c r="G370" s="18">
        <f t="shared" si="65"/>
        <v>196.95000000000002</v>
      </c>
      <c r="H370" s="33">
        <f t="shared" si="63"/>
        <v>168.85000000000002</v>
      </c>
      <c r="I370" s="34">
        <f t="shared" si="64"/>
        <v>28.1</v>
      </c>
      <c r="J370" s="48"/>
    </row>
    <row r="371" spans="1:10" s="36" customFormat="1" ht="13.5">
      <c r="A371" s="52" t="s">
        <v>335</v>
      </c>
      <c r="B371" s="40" t="s">
        <v>145</v>
      </c>
      <c r="C371" s="31" t="s">
        <v>7</v>
      </c>
      <c r="D371" s="19">
        <v>50</v>
      </c>
      <c r="E371" s="27">
        <v>16.45</v>
      </c>
      <c r="F371" s="27">
        <v>4.45</v>
      </c>
      <c r="G371" s="17">
        <f t="shared" si="65"/>
        <v>1045</v>
      </c>
      <c r="H371" s="33">
        <f t="shared" si="63"/>
        <v>822.5</v>
      </c>
      <c r="I371" s="34">
        <f t="shared" si="64"/>
        <v>222.5</v>
      </c>
      <c r="J371" s="35"/>
    </row>
    <row r="372" spans="1:10" s="49" customFormat="1" ht="13.5">
      <c r="A372" s="52" t="s">
        <v>336</v>
      </c>
      <c r="B372" s="30" t="s">
        <v>146</v>
      </c>
      <c r="C372" s="47" t="s">
        <v>7</v>
      </c>
      <c r="D372" s="19">
        <v>5</v>
      </c>
      <c r="E372" s="104">
        <v>51.29</v>
      </c>
      <c r="F372" s="104">
        <v>5.62</v>
      </c>
      <c r="G372" s="18">
        <f t="shared" si="65"/>
        <v>284.55</v>
      </c>
      <c r="H372" s="33">
        <f t="shared" si="63"/>
        <v>256.45</v>
      </c>
      <c r="I372" s="34">
        <f t="shared" si="64"/>
        <v>28.1</v>
      </c>
      <c r="J372" s="48"/>
    </row>
    <row r="373" spans="1:10" s="49" customFormat="1" ht="13.5">
      <c r="A373" s="52" t="s">
        <v>337</v>
      </c>
      <c r="B373" s="30" t="s">
        <v>147</v>
      </c>
      <c r="C373" s="47" t="s">
        <v>7</v>
      </c>
      <c r="D373" s="19">
        <v>5</v>
      </c>
      <c r="E373" s="104">
        <v>76.77</v>
      </c>
      <c r="F373" s="104">
        <v>5.62</v>
      </c>
      <c r="G373" s="18">
        <f t="shared" si="65"/>
        <v>411.95</v>
      </c>
      <c r="H373" s="33">
        <f t="shared" si="63"/>
        <v>383.84999999999997</v>
      </c>
      <c r="I373" s="34">
        <f t="shared" si="64"/>
        <v>28.1</v>
      </c>
      <c r="J373" s="48"/>
    </row>
    <row r="374" spans="1:10" s="49" customFormat="1" ht="13.5">
      <c r="A374" s="52" t="s">
        <v>403</v>
      </c>
      <c r="B374" s="30" t="s">
        <v>148</v>
      </c>
      <c r="C374" s="47" t="s">
        <v>7</v>
      </c>
      <c r="D374" s="19">
        <v>5</v>
      </c>
      <c r="E374" s="104">
        <v>101.36</v>
      </c>
      <c r="F374" s="104">
        <v>5.62</v>
      </c>
      <c r="G374" s="18">
        <f t="shared" si="65"/>
        <v>534.9</v>
      </c>
      <c r="H374" s="33">
        <f t="shared" si="63"/>
        <v>506.8</v>
      </c>
      <c r="I374" s="34">
        <f t="shared" si="64"/>
        <v>28.1</v>
      </c>
      <c r="J374" s="48"/>
    </row>
    <row r="375" spans="1:10" s="36" customFormat="1" ht="13.5">
      <c r="A375" s="52" t="s">
        <v>338</v>
      </c>
      <c r="B375" s="54" t="s">
        <v>149</v>
      </c>
      <c r="C375" s="31" t="s">
        <v>7</v>
      </c>
      <c r="D375" s="19">
        <v>10</v>
      </c>
      <c r="E375" s="28">
        <v>14.37</v>
      </c>
      <c r="F375" s="28">
        <v>1.81</v>
      </c>
      <c r="G375" s="17">
        <f t="shared" si="65"/>
        <v>161.79999999999998</v>
      </c>
      <c r="H375" s="33">
        <f t="shared" si="63"/>
        <v>143.69999999999999</v>
      </c>
      <c r="I375" s="34">
        <f t="shared" si="64"/>
        <v>18.100000000000001</v>
      </c>
      <c r="J375" s="35"/>
    </row>
    <row r="376" spans="1:10" s="36" customFormat="1" ht="13.5">
      <c r="A376" s="52" t="s">
        <v>339</v>
      </c>
      <c r="B376" s="54" t="s">
        <v>150</v>
      </c>
      <c r="C376" s="31" t="s">
        <v>7</v>
      </c>
      <c r="D376" s="19">
        <v>20</v>
      </c>
      <c r="E376" s="28">
        <v>14.63</v>
      </c>
      <c r="F376" s="28">
        <v>1.85</v>
      </c>
      <c r="G376" s="17">
        <f t="shared" si="65"/>
        <v>329.6</v>
      </c>
      <c r="H376" s="33">
        <f t="shared" si="63"/>
        <v>292.60000000000002</v>
      </c>
      <c r="I376" s="34">
        <f t="shared" si="64"/>
        <v>37</v>
      </c>
      <c r="J376" s="35"/>
    </row>
    <row r="377" spans="1:10" s="36" customFormat="1" ht="13.5">
      <c r="A377" s="52" t="s">
        <v>340</v>
      </c>
      <c r="B377" s="54" t="s">
        <v>151</v>
      </c>
      <c r="C377" s="31" t="s">
        <v>7</v>
      </c>
      <c r="D377" s="19">
        <v>75</v>
      </c>
      <c r="E377" s="28">
        <v>14.92</v>
      </c>
      <c r="F377" s="28">
        <v>1.88</v>
      </c>
      <c r="G377" s="17">
        <f t="shared" si="65"/>
        <v>1260</v>
      </c>
      <c r="H377" s="33">
        <f t="shared" si="63"/>
        <v>1119</v>
      </c>
      <c r="I377" s="34">
        <f t="shared" si="64"/>
        <v>141</v>
      </c>
      <c r="J377" s="35"/>
    </row>
    <row r="378" spans="1:10" s="36" customFormat="1" ht="13.5">
      <c r="A378" s="52" t="s">
        <v>341</v>
      </c>
      <c r="B378" s="54" t="s">
        <v>152</v>
      </c>
      <c r="C378" s="31" t="s">
        <v>7</v>
      </c>
      <c r="D378" s="19">
        <v>100</v>
      </c>
      <c r="E378" s="28">
        <v>14.73</v>
      </c>
      <c r="F378" s="28">
        <v>1.86</v>
      </c>
      <c r="G378" s="17">
        <f t="shared" si="65"/>
        <v>1659</v>
      </c>
      <c r="H378" s="33">
        <f t="shared" si="63"/>
        <v>1473</v>
      </c>
      <c r="I378" s="34">
        <f t="shared" si="64"/>
        <v>186</v>
      </c>
      <c r="J378" s="35"/>
    </row>
    <row r="379" spans="1:10" s="49" customFormat="1" ht="13.5">
      <c r="A379" s="52" t="s">
        <v>342</v>
      </c>
      <c r="B379" s="30" t="s">
        <v>153</v>
      </c>
      <c r="C379" s="47" t="s">
        <v>7</v>
      </c>
      <c r="D379" s="19">
        <v>10</v>
      </c>
      <c r="E379" s="104">
        <v>75.72</v>
      </c>
      <c r="F379" s="104">
        <v>5.62</v>
      </c>
      <c r="G379" s="18">
        <f t="shared" si="65"/>
        <v>813.40000000000009</v>
      </c>
      <c r="H379" s="33">
        <f t="shared" si="63"/>
        <v>757.2</v>
      </c>
      <c r="I379" s="34">
        <f t="shared" si="64"/>
        <v>56.2</v>
      </c>
      <c r="J379" s="48"/>
    </row>
    <row r="380" spans="1:10" s="36" customFormat="1" ht="13.5">
      <c r="A380" s="52" t="s">
        <v>343</v>
      </c>
      <c r="B380" s="54" t="s">
        <v>154</v>
      </c>
      <c r="C380" s="31" t="s">
        <v>7</v>
      </c>
      <c r="D380" s="19">
        <v>50</v>
      </c>
      <c r="E380" s="27">
        <v>10.32</v>
      </c>
      <c r="F380" s="27">
        <v>1.29</v>
      </c>
      <c r="G380" s="17">
        <f t="shared" si="65"/>
        <v>580.5</v>
      </c>
      <c r="H380" s="33">
        <f t="shared" si="63"/>
        <v>516</v>
      </c>
      <c r="I380" s="34">
        <f t="shared" si="64"/>
        <v>64.5</v>
      </c>
      <c r="J380" s="35"/>
    </row>
    <row r="381" spans="1:10" s="36" customFormat="1" ht="13.5">
      <c r="A381" s="52" t="s">
        <v>344</v>
      </c>
      <c r="B381" s="54" t="s">
        <v>155</v>
      </c>
      <c r="C381" s="31" t="s">
        <v>7</v>
      </c>
      <c r="D381" s="19">
        <v>50</v>
      </c>
      <c r="E381" s="27">
        <v>12.9</v>
      </c>
      <c r="F381" s="27">
        <v>1.63</v>
      </c>
      <c r="G381" s="17">
        <f t="shared" si="65"/>
        <v>726.5</v>
      </c>
      <c r="H381" s="33">
        <f t="shared" si="63"/>
        <v>645</v>
      </c>
      <c r="I381" s="34">
        <f t="shared" si="64"/>
        <v>81.5</v>
      </c>
      <c r="J381" s="35"/>
    </row>
    <row r="382" spans="1:10" s="49" customFormat="1" ht="13.5">
      <c r="A382" s="52" t="s">
        <v>345</v>
      </c>
      <c r="B382" s="30" t="s">
        <v>156</v>
      </c>
      <c r="C382" s="47" t="s">
        <v>7</v>
      </c>
      <c r="D382" s="19">
        <v>50</v>
      </c>
      <c r="E382" s="104">
        <v>20.18</v>
      </c>
      <c r="F382" s="104">
        <v>5.62</v>
      </c>
      <c r="G382" s="18">
        <f t="shared" si="65"/>
        <v>1290</v>
      </c>
      <c r="H382" s="33">
        <f t="shared" si="63"/>
        <v>1009</v>
      </c>
      <c r="I382" s="34">
        <f t="shared" si="64"/>
        <v>281</v>
      </c>
      <c r="J382" s="48"/>
    </row>
    <row r="383" spans="1:10" s="49" customFormat="1" ht="13.5">
      <c r="A383" s="52" t="s">
        <v>346</v>
      </c>
      <c r="B383" s="30" t="s">
        <v>157</v>
      </c>
      <c r="C383" s="47" t="s">
        <v>7</v>
      </c>
      <c r="D383" s="19">
        <v>30</v>
      </c>
      <c r="E383" s="104">
        <v>21.09</v>
      </c>
      <c r="F383" s="104">
        <v>5.62</v>
      </c>
      <c r="G383" s="18">
        <f t="shared" si="65"/>
        <v>801.30000000000007</v>
      </c>
      <c r="H383" s="33">
        <f t="shared" si="63"/>
        <v>632.70000000000005</v>
      </c>
      <c r="I383" s="34">
        <f t="shared" si="64"/>
        <v>168.6</v>
      </c>
      <c r="J383" s="48"/>
    </row>
    <row r="384" spans="1:10" s="36" customFormat="1" ht="13.5">
      <c r="A384" s="52" t="s">
        <v>402</v>
      </c>
      <c r="B384" s="54" t="s">
        <v>573</v>
      </c>
      <c r="C384" s="31" t="s">
        <v>7</v>
      </c>
      <c r="D384" s="19">
        <v>50</v>
      </c>
      <c r="E384" s="27">
        <v>19.02</v>
      </c>
      <c r="F384" s="27">
        <v>6.67</v>
      </c>
      <c r="G384" s="17">
        <f t="shared" si="65"/>
        <v>1284.5</v>
      </c>
      <c r="H384" s="33">
        <f t="shared" si="63"/>
        <v>951</v>
      </c>
      <c r="I384" s="34">
        <f t="shared" si="64"/>
        <v>333.5</v>
      </c>
      <c r="J384" s="35"/>
    </row>
    <row r="385" spans="1:10" s="36" customFormat="1" ht="13.5">
      <c r="A385" s="52" t="s">
        <v>347</v>
      </c>
      <c r="B385" s="54" t="s">
        <v>574</v>
      </c>
      <c r="C385" s="31" t="s">
        <v>7</v>
      </c>
      <c r="D385" s="19">
        <v>50</v>
      </c>
      <c r="E385" s="27">
        <v>24.48</v>
      </c>
      <c r="F385" s="27">
        <v>6.67</v>
      </c>
      <c r="G385" s="17">
        <f t="shared" si="65"/>
        <v>1557.5</v>
      </c>
      <c r="H385" s="33">
        <f t="shared" si="63"/>
        <v>1224</v>
      </c>
      <c r="I385" s="34">
        <f t="shared" si="64"/>
        <v>333.5</v>
      </c>
      <c r="J385" s="35"/>
    </row>
    <row r="386" spans="1:10" s="36" customFormat="1" ht="13.5">
      <c r="A386" s="52" t="s">
        <v>348</v>
      </c>
      <c r="B386" s="54" t="s">
        <v>575</v>
      </c>
      <c r="C386" s="31" t="s">
        <v>7</v>
      </c>
      <c r="D386" s="19">
        <v>5</v>
      </c>
      <c r="E386" s="27">
        <v>27.77</v>
      </c>
      <c r="F386" s="27">
        <v>0.97</v>
      </c>
      <c r="G386" s="17">
        <f t="shared" si="65"/>
        <v>143.69999999999999</v>
      </c>
      <c r="H386" s="33">
        <f t="shared" si="63"/>
        <v>138.85</v>
      </c>
      <c r="I386" s="34">
        <f t="shared" si="64"/>
        <v>4.8499999999999996</v>
      </c>
      <c r="J386" s="35"/>
    </row>
    <row r="387" spans="1:10" s="36" customFormat="1" ht="13.5">
      <c r="A387" s="52" t="s">
        <v>349</v>
      </c>
      <c r="B387" s="54" t="s">
        <v>576</v>
      </c>
      <c r="C387" s="31" t="s">
        <v>7</v>
      </c>
      <c r="D387" s="19">
        <v>5</v>
      </c>
      <c r="E387" s="27">
        <v>32.78</v>
      </c>
      <c r="F387" s="27">
        <v>0.97</v>
      </c>
      <c r="G387" s="17">
        <f t="shared" si="65"/>
        <v>168.75</v>
      </c>
      <c r="H387" s="33">
        <f t="shared" si="63"/>
        <v>163.9</v>
      </c>
      <c r="I387" s="34">
        <f t="shared" si="64"/>
        <v>4.8499999999999996</v>
      </c>
      <c r="J387" s="35"/>
    </row>
    <row r="388" spans="1:10" s="36" customFormat="1" ht="13.5">
      <c r="A388" s="52" t="s">
        <v>350</v>
      </c>
      <c r="B388" s="54" t="s">
        <v>577</v>
      </c>
      <c r="C388" s="31" t="s">
        <v>7</v>
      </c>
      <c r="D388" s="19">
        <v>5</v>
      </c>
      <c r="E388" s="27">
        <v>44.63</v>
      </c>
      <c r="F388" s="27">
        <v>0.97</v>
      </c>
      <c r="G388" s="17">
        <f t="shared" si="65"/>
        <v>228</v>
      </c>
      <c r="H388" s="33">
        <f t="shared" si="63"/>
        <v>223.15</v>
      </c>
      <c r="I388" s="34">
        <f t="shared" si="64"/>
        <v>4.8499999999999996</v>
      </c>
      <c r="J388" s="35"/>
    </row>
    <row r="389" spans="1:10" s="49" customFormat="1" ht="13.5">
      <c r="A389" s="52" t="s">
        <v>590</v>
      </c>
      <c r="B389" s="30" t="s">
        <v>158</v>
      </c>
      <c r="C389" s="47" t="s">
        <v>7</v>
      </c>
      <c r="D389" s="19">
        <v>5</v>
      </c>
      <c r="E389" s="104">
        <v>314.8</v>
      </c>
      <c r="F389" s="104">
        <v>24.08</v>
      </c>
      <c r="G389" s="18">
        <f t="shared" si="65"/>
        <v>1694.4</v>
      </c>
      <c r="H389" s="33">
        <f t="shared" si="63"/>
        <v>1574</v>
      </c>
      <c r="I389" s="34">
        <f t="shared" si="64"/>
        <v>120.39999999999999</v>
      </c>
      <c r="J389" s="48"/>
    </row>
    <row r="390" spans="1:10" s="49" customFormat="1" ht="13.5">
      <c r="A390" s="52" t="s">
        <v>351</v>
      </c>
      <c r="B390" s="30" t="s">
        <v>680</v>
      </c>
      <c r="C390" s="47" t="s">
        <v>7</v>
      </c>
      <c r="D390" s="19">
        <v>10</v>
      </c>
      <c r="E390" s="104">
        <v>299.08999999999997</v>
      </c>
      <c r="F390" s="104">
        <v>9.56</v>
      </c>
      <c r="G390" s="18">
        <f t="shared" si="65"/>
        <v>3086.4999999999995</v>
      </c>
      <c r="H390" s="33">
        <f t="shared" si="63"/>
        <v>2990.8999999999996</v>
      </c>
      <c r="I390" s="34">
        <f t="shared" si="64"/>
        <v>95.600000000000009</v>
      </c>
      <c r="J390" s="48"/>
    </row>
    <row r="391" spans="1:10" s="49" customFormat="1" ht="13.5">
      <c r="A391" s="52" t="s">
        <v>450</v>
      </c>
      <c r="B391" s="30" t="s">
        <v>679</v>
      </c>
      <c r="C391" s="47" t="s">
        <v>7</v>
      </c>
      <c r="D391" s="19">
        <v>10</v>
      </c>
      <c r="E391" s="104">
        <v>314.8</v>
      </c>
      <c r="F391" s="104">
        <v>24.08</v>
      </c>
      <c r="G391" s="18">
        <f t="shared" si="65"/>
        <v>3388.8</v>
      </c>
      <c r="H391" s="33">
        <f t="shared" si="63"/>
        <v>3148</v>
      </c>
      <c r="I391" s="34">
        <f t="shared" si="64"/>
        <v>240.79999999999998</v>
      </c>
      <c r="J391" s="48"/>
    </row>
    <row r="392" spans="1:10" s="49" customFormat="1" ht="26.25" customHeight="1">
      <c r="A392" s="52" t="s">
        <v>451</v>
      </c>
      <c r="B392" s="30" t="s">
        <v>681</v>
      </c>
      <c r="C392" s="47" t="s">
        <v>7</v>
      </c>
      <c r="D392" s="19">
        <v>10</v>
      </c>
      <c r="E392" s="104">
        <v>164.35</v>
      </c>
      <c r="F392" s="104">
        <v>14.05</v>
      </c>
      <c r="G392" s="18">
        <f t="shared" si="65"/>
        <v>1784</v>
      </c>
      <c r="H392" s="33">
        <f t="shared" si="63"/>
        <v>1643.5</v>
      </c>
      <c r="I392" s="34">
        <f t="shared" si="64"/>
        <v>140.5</v>
      </c>
      <c r="J392" s="48"/>
    </row>
    <row r="393" spans="1:10" s="49" customFormat="1" ht="26.25" customHeight="1">
      <c r="A393" s="52" t="s">
        <v>591</v>
      </c>
      <c r="B393" s="30" t="s">
        <v>682</v>
      </c>
      <c r="C393" s="47" t="s">
        <v>7</v>
      </c>
      <c r="D393" s="19">
        <v>10</v>
      </c>
      <c r="E393" s="104">
        <v>166.58</v>
      </c>
      <c r="F393" s="104">
        <v>14.05</v>
      </c>
      <c r="G393" s="18">
        <f t="shared" si="65"/>
        <v>1806.3000000000002</v>
      </c>
      <c r="H393" s="33">
        <f t="shared" si="63"/>
        <v>1665.8000000000002</v>
      </c>
      <c r="I393" s="34">
        <f t="shared" si="64"/>
        <v>140.5</v>
      </c>
      <c r="J393" s="48"/>
    </row>
    <row r="394" spans="1:10" s="49" customFormat="1" ht="27">
      <c r="A394" s="52" t="s">
        <v>592</v>
      </c>
      <c r="B394" s="30" t="s">
        <v>683</v>
      </c>
      <c r="C394" s="47" t="s">
        <v>7</v>
      </c>
      <c r="D394" s="22">
        <v>5</v>
      </c>
      <c r="E394" s="104">
        <v>103.92</v>
      </c>
      <c r="F394" s="104">
        <v>14.05</v>
      </c>
      <c r="G394" s="18">
        <f t="shared" si="65"/>
        <v>589.85</v>
      </c>
      <c r="H394" s="33">
        <f t="shared" si="63"/>
        <v>519.6</v>
      </c>
      <c r="I394" s="34">
        <f t="shared" si="64"/>
        <v>70.25</v>
      </c>
      <c r="J394" s="48"/>
    </row>
    <row r="395" spans="1:10" s="49" customFormat="1" ht="27">
      <c r="A395" s="52" t="s">
        <v>352</v>
      </c>
      <c r="B395" s="30" t="s">
        <v>684</v>
      </c>
      <c r="C395" s="47" t="s">
        <v>7</v>
      </c>
      <c r="D395" s="22">
        <v>50</v>
      </c>
      <c r="E395" s="104">
        <v>171.26</v>
      </c>
      <c r="F395" s="104">
        <v>14.05</v>
      </c>
      <c r="G395" s="18">
        <f t="shared" si="65"/>
        <v>9265.5</v>
      </c>
      <c r="H395" s="33">
        <f t="shared" si="63"/>
        <v>8563</v>
      </c>
      <c r="I395" s="34">
        <f t="shared" si="64"/>
        <v>702.5</v>
      </c>
      <c r="J395" s="48"/>
    </row>
    <row r="396" spans="1:10" s="49" customFormat="1" ht="13.5">
      <c r="A396" s="52" t="s">
        <v>353</v>
      </c>
      <c r="B396" s="30" t="s">
        <v>634</v>
      </c>
      <c r="C396" s="47" t="s">
        <v>7</v>
      </c>
      <c r="D396" s="22">
        <v>10</v>
      </c>
      <c r="E396" s="104">
        <v>188.14</v>
      </c>
      <c r="F396" s="104">
        <v>14.24</v>
      </c>
      <c r="G396" s="18">
        <f t="shared" si="65"/>
        <v>2023.8</v>
      </c>
      <c r="H396" s="33">
        <f t="shared" si="63"/>
        <v>1881.3999999999999</v>
      </c>
      <c r="I396" s="34">
        <f t="shared" si="64"/>
        <v>142.4</v>
      </c>
      <c r="J396" s="48"/>
    </row>
    <row r="397" spans="1:10" s="49" customFormat="1" ht="13.5">
      <c r="A397" s="52" t="s">
        <v>354</v>
      </c>
      <c r="B397" s="30" t="s">
        <v>635</v>
      </c>
      <c r="C397" s="47" t="s">
        <v>7</v>
      </c>
      <c r="D397" s="22">
        <v>10</v>
      </c>
      <c r="E397" s="104">
        <v>27.95</v>
      </c>
      <c r="F397" s="104">
        <v>10.69</v>
      </c>
      <c r="G397" s="18">
        <f t="shared" si="65"/>
        <v>386.4</v>
      </c>
      <c r="H397" s="33">
        <f t="shared" si="63"/>
        <v>279.5</v>
      </c>
      <c r="I397" s="34">
        <f t="shared" si="64"/>
        <v>106.89999999999999</v>
      </c>
      <c r="J397" s="48"/>
    </row>
    <row r="398" spans="1:10" s="36" customFormat="1" ht="13.5">
      <c r="A398" s="52" t="s">
        <v>355</v>
      </c>
      <c r="B398" s="54" t="s">
        <v>859</v>
      </c>
      <c r="C398" s="31" t="s">
        <v>7</v>
      </c>
      <c r="D398" s="19">
        <v>15</v>
      </c>
      <c r="E398" s="28">
        <v>71.56</v>
      </c>
      <c r="F398" s="28">
        <v>19.61</v>
      </c>
      <c r="G398" s="17">
        <f t="shared" si="65"/>
        <v>1367.5500000000002</v>
      </c>
      <c r="H398" s="33">
        <f t="shared" si="63"/>
        <v>1073.4000000000001</v>
      </c>
      <c r="I398" s="34">
        <f t="shared" si="64"/>
        <v>294.14999999999998</v>
      </c>
      <c r="J398" s="35"/>
    </row>
    <row r="399" spans="1:10" s="49" customFormat="1" ht="13.5">
      <c r="A399" s="52" t="s">
        <v>454</v>
      </c>
      <c r="B399" s="53" t="s">
        <v>860</v>
      </c>
      <c r="C399" s="47" t="s">
        <v>7</v>
      </c>
      <c r="D399" s="19">
        <v>2</v>
      </c>
      <c r="E399" s="107">
        <v>284.60000000000002</v>
      </c>
      <c r="F399" s="107">
        <v>189.72</v>
      </c>
      <c r="G399" s="18">
        <f t="shared" si="65"/>
        <v>948.6400000000001</v>
      </c>
      <c r="H399" s="33">
        <f t="shared" si="63"/>
        <v>569.20000000000005</v>
      </c>
      <c r="I399" s="34">
        <f t="shared" si="64"/>
        <v>379.44</v>
      </c>
      <c r="J399" s="48"/>
    </row>
    <row r="400" spans="1:10" s="49" customFormat="1" ht="13.5">
      <c r="A400" s="52" t="s">
        <v>593</v>
      </c>
      <c r="B400" s="53" t="s">
        <v>159</v>
      </c>
      <c r="C400" s="47" t="s">
        <v>7</v>
      </c>
      <c r="D400" s="19">
        <v>2</v>
      </c>
      <c r="E400" s="104">
        <v>783.33</v>
      </c>
      <c r="F400" s="104">
        <v>195.71</v>
      </c>
      <c r="G400" s="18">
        <f t="shared" si="65"/>
        <v>1958.0800000000002</v>
      </c>
      <c r="H400" s="33">
        <f t="shared" si="63"/>
        <v>1566.66</v>
      </c>
      <c r="I400" s="34">
        <f t="shared" si="64"/>
        <v>391.42</v>
      </c>
      <c r="J400" s="48"/>
    </row>
    <row r="401" spans="1:10" s="49" customFormat="1" ht="13.5">
      <c r="A401" s="52" t="s">
        <v>356</v>
      </c>
      <c r="B401" s="53" t="s">
        <v>160</v>
      </c>
      <c r="C401" s="47" t="s">
        <v>7</v>
      </c>
      <c r="D401" s="19">
        <v>2</v>
      </c>
      <c r="E401" s="104">
        <v>736.02</v>
      </c>
      <c r="F401" s="104">
        <v>204.85</v>
      </c>
      <c r="G401" s="18">
        <f t="shared" si="65"/>
        <v>1881.74</v>
      </c>
      <c r="H401" s="33">
        <f t="shared" si="63"/>
        <v>1472.04</v>
      </c>
      <c r="I401" s="34">
        <f t="shared" si="64"/>
        <v>409.7</v>
      </c>
      <c r="J401" s="48"/>
    </row>
    <row r="402" spans="1:10" s="49" customFormat="1" ht="13.5">
      <c r="A402" s="52" t="s">
        <v>452</v>
      </c>
      <c r="B402" s="53" t="s">
        <v>161</v>
      </c>
      <c r="C402" s="47" t="s">
        <v>7</v>
      </c>
      <c r="D402" s="19">
        <v>1</v>
      </c>
      <c r="E402" s="104">
        <v>85.88</v>
      </c>
      <c r="F402" s="104">
        <v>57.24</v>
      </c>
      <c r="G402" s="18">
        <f t="shared" si="65"/>
        <v>143.12</v>
      </c>
      <c r="H402" s="33">
        <f t="shared" si="63"/>
        <v>85.88</v>
      </c>
      <c r="I402" s="34">
        <f t="shared" si="64"/>
        <v>57.24</v>
      </c>
      <c r="J402" s="48"/>
    </row>
    <row r="403" spans="1:10" s="49" customFormat="1" ht="13.5">
      <c r="A403" s="52" t="s">
        <v>594</v>
      </c>
      <c r="B403" s="53" t="s">
        <v>641</v>
      </c>
      <c r="C403" s="47" t="s">
        <v>7</v>
      </c>
      <c r="D403" s="19">
        <v>100</v>
      </c>
      <c r="E403" s="104">
        <v>21.95</v>
      </c>
      <c r="F403" s="104">
        <v>13.74</v>
      </c>
      <c r="G403" s="18">
        <f t="shared" si="65"/>
        <v>3569</v>
      </c>
      <c r="H403" s="33">
        <f t="shared" si="63"/>
        <v>2195</v>
      </c>
      <c r="I403" s="34">
        <f t="shared" si="64"/>
        <v>1374</v>
      </c>
      <c r="J403" s="48"/>
    </row>
    <row r="404" spans="1:10" s="49" customFormat="1" ht="13.5">
      <c r="A404" s="52" t="s">
        <v>401</v>
      </c>
      <c r="B404" s="53" t="s">
        <v>861</v>
      </c>
      <c r="C404" s="47" t="s">
        <v>7</v>
      </c>
      <c r="D404" s="19">
        <v>15</v>
      </c>
      <c r="E404" s="104">
        <v>163.01</v>
      </c>
      <c r="F404" s="104">
        <v>18.149999999999999</v>
      </c>
      <c r="G404" s="18">
        <f>(D404*E404)+(D404*F404)</f>
        <v>2717.3999999999996</v>
      </c>
      <c r="H404" s="33">
        <f t="shared" si="63"/>
        <v>2445.1499999999996</v>
      </c>
      <c r="I404" s="34">
        <f t="shared" si="64"/>
        <v>272.25</v>
      </c>
      <c r="J404" s="48"/>
    </row>
    <row r="405" spans="1:10" s="49" customFormat="1" ht="13.5">
      <c r="A405" s="52" t="s">
        <v>595</v>
      </c>
      <c r="B405" s="53" t="s">
        <v>862</v>
      </c>
      <c r="C405" s="47" t="s">
        <v>7</v>
      </c>
      <c r="D405" s="19">
        <v>200</v>
      </c>
      <c r="E405" s="107">
        <v>109.51</v>
      </c>
      <c r="F405" s="107">
        <v>145.16999999999999</v>
      </c>
      <c r="G405" s="18">
        <f t="shared" si="65"/>
        <v>50936</v>
      </c>
      <c r="H405" s="33">
        <f t="shared" si="63"/>
        <v>21902</v>
      </c>
      <c r="I405" s="34">
        <f t="shared" si="64"/>
        <v>29033.999999999996</v>
      </c>
      <c r="J405" s="48"/>
    </row>
    <row r="406" spans="1:10" s="49" customFormat="1" ht="13.5">
      <c r="A406" s="52" t="s">
        <v>596</v>
      </c>
      <c r="B406" s="53" t="s">
        <v>162</v>
      </c>
      <c r="C406" s="47" t="s">
        <v>7</v>
      </c>
      <c r="D406" s="19">
        <v>20</v>
      </c>
      <c r="E406" s="104">
        <v>0</v>
      </c>
      <c r="F406" s="104">
        <v>59.7</v>
      </c>
      <c r="G406" s="18">
        <f t="shared" si="65"/>
        <v>1194</v>
      </c>
      <c r="H406" s="33">
        <f t="shared" si="63"/>
        <v>0</v>
      </c>
      <c r="I406" s="34">
        <f t="shared" si="64"/>
        <v>1194</v>
      </c>
      <c r="J406" s="48"/>
    </row>
    <row r="407" spans="1:10" s="49" customFormat="1" ht="13.5">
      <c r="A407" s="52" t="s">
        <v>597</v>
      </c>
      <c r="B407" s="53" t="s">
        <v>863</v>
      </c>
      <c r="C407" s="47" t="s">
        <v>7</v>
      </c>
      <c r="D407" s="19">
        <v>5</v>
      </c>
      <c r="E407" s="104">
        <v>105.5</v>
      </c>
      <c r="F407" s="104">
        <v>41.21</v>
      </c>
      <c r="G407" s="18">
        <f t="shared" si="65"/>
        <v>733.55</v>
      </c>
      <c r="H407" s="33">
        <f t="shared" si="63"/>
        <v>527.5</v>
      </c>
      <c r="I407" s="34">
        <f t="shared" si="64"/>
        <v>206.05</v>
      </c>
      <c r="J407" s="48"/>
    </row>
    <row r="408" spans="1:10" s="49" customFormat="1" ht="13.5">
      <c r="A408" s="52" t="s">
        <v>598</v>
      </c>
      <c r="B408" s="30" t="s">
        <v>453</v>
      </c>
      <c r="C408" s="47" t="s">
        <v>7</v>
      </c>
      <c r="D408" s="22">
        <v>2</v>
      </c>
      <c r="E408" s="104">
        <v>103.29</v>
      </c>
      <c r="F408" s="104">
        <v>41.21</v>
      </c>
      <c r="G408" s="18">
        <f t="shared" si="65"/>
        <v>289</v>
      </c>
      <c r="H408" s="33">
        <f t="shared" si="63"/>
        <v>206.58</v>
      </c>
      <c r="I408" s="34">
        <f t="shared" si="64"/>
        <v>82.42</v>
      </c>
      <c r="J408" s="48"/>
    </row>
    <row r="409" spans="1:10" s="36" customFormat="1" ht="27">
      <c r="A409" s="52" t="s">
        <v>357</v>
      </c>
      <c r="B409" s="53" t="s">
        <v>864</v>
      </c>
      <c r="C409" s="31" t="s">
        <v>7</v>
      </c>
      <c r="D409" s="19">
        <v>60</v>
      </c>
      <c r="E409" s="28">
        <v>50.26</v>
      </c>
      <c r="F409" s="28">
        <v>90.13</v>
      </c>
      <c r="G409" s="17">
        <f t="shared" si="65"/>
        <v>8423.4</v>
      </c>
      <c r="H409" s="33">
        <f t="shared" si="63"/>
        <v>3015.6</v>
      </c>
      <c r="I409" s="34">
        <f t="shared" si="64"/>
        <v>5407.7999999999993</v>
      </c>
      <c r="J409" s="35"/>
    </row>
    <row r="410" spans="1:10" s="36" customFormat="1" ht="13.5">
      <c r="A410" s="52" t="s">
        <v>358</v>
      </c>
      <c r="B410" s="53" t="s">
        <v>163</v>
      </c>
      <c r="C410" s="51" t="s">
        <v>7</v>
      </c>
      <c r="D410" s="20">
        <v>40</v>
      </c>
      <c r="E410" s="27">
        <v>103.41</v>
      </c>
      <c r="F410" s="27">
        <v>72.47</v>
      </c>
      <c r="G410" s="21">
        <f t="shared" si="65"/>
        <v>7035.2</v>
      </c>
      <c r="H410" s="96">
        <f t="shared" ref="H410:H434" si="67">E410*D410</f>
        <v>4136.3999999999996</v>
      </c>
      <c r="I410" s="97">
        <f t="shared" ref="I410:I434" si="68">F410*D410</f>
        <v>2898.8</v>
      </c>
      <c r="J410" s="35"/>
    </row>
    <row r="411" spans="1:10" s="49" customFormat="1" ht="13.5">
      <c r="A411" s="52" t="s">
        <v>359</v>
      </c>
      <c r="B411" s="53" t="s">
        <v>865</v>
      </c>
      <c r="C411" s="47" t="s">
        <v>7</v>
      </c>
      <c r="D411" s="19">
        <v>200</v>
      </c>
      <c r="E411" s="104">
        <v>85.57</v>
      </c>
      <c r="F411" s="104">
        <v>88.07</v>
      </c>
      <c r="G411" s="18">
        <f t="shared" si="65"/>
        <v>34728</v>
      </c>
      <c r="H411" s="33">
        <f t="shared" si="67"/>
        <v>17114</v>
      </c>
      <c r="I411" s="34">
        <f t="shared" si="68"/>
        <v>17614</v>
      </c>
      <c r="J411" s="48"/>
    </row>
    <row r="412" spans="1:10" s="49" customFormat="1" ht="13.5">
      <c r="A412" s="52" t="s">
        <v>360</v>
      </c>
      <c r="B412" s="53" t="s">
        <v>866</v>
      </c>
      <c r="C412" s="47" t="s">
        <v>7</v>
      </c>
      <c r="D412" s="19">
        <v>20</v>
      </c>
      <c r="E412" s="104">
        <v>87.89</v>
      </c>
      <c r="F412" s="104">
        <v>88.06</v>
      </c>
      <c r="G412" s="18">
        <f t="shared" si="65"/>
        <v>3519</v>
      </c>
      <c r="H412" s="33">
        <f t="shared" si="67"/>
        <v>1757.8</v>
      </c>
      <c r="I412" s="34">
        <f t="shared" si="68"/>
        <v>1761.2</v>
      </c>
      <c r="J412" s="48"/>
    </row>
    <row r="413" spans="1:10" s="49" customFormat="1" ht="13.5">
      <c r="A413" s="52" t="s">
        <v>361</v>
      </c>
      <c r="B413" s="53" t="s">
        <v>867</v>
      </c>
      <c r="C413" s="47" t="s">
        <v>7</v>
      </c>
      <c r="D413" s="19">
        <v>100</v>
      </c>
      <c r="E413" s="104">
        <v>96.31</v>
      </c>
      <c r="F413" s="104">
        <v>96.94</v>
      </c>
      <c r="G413" s="18">
        <f t="shared" si="65"/>
        <v>19325</v>
      </c>
      <c r="H413" s="33">
        <f t="shared" si="67"/>
        <v>9631</v>
      </c>
      <c r="I413" s="34">
        <f t="shared" si="68"/>
        <v>9694</v>
      </c>
      <c r="J413" s="48"/>
    </row>
    <row r="414" spans="1:10" s="49" customFormat="1" ht="13.5">
      <c r="A414" s="52" t="s">
        <v>599</v>
      </c>
      <c r="B414" s="53" t="s">
        <v>868</v>
      </c>
      <c r="C414" s="47" t="s">
        <v>7</v>
      </c>
      <c r="D414" s="19">
        <v>30</v>
      </c>
      <c r="E414" s="104">
        <v>48.51</v>
      </c>
      <c r="F414" s="104">
        <v>18.57</v>
      </c>
      <c r="G414" s="18">
        <f t="shared" si="65"/>
        <v>2012.4</v>
      </c>
      <c r="H414" s="33">
        <f t="shared" si="67"/>
        <v>1455.3</v>
      </c>
      <c r="I414" s="34">
        <f t="shared" si="68"/>
        <v>557.1</v>
      </c>
      <c r="J414" s="48"/>
    </row>
    <row r="415" spans="1:10" s="36" customFormat="1" ht="13.5">
      <c r="A415" s="52" t="s">
        <v>362</v>
      </c>
      <c r="B415" s="54" t="s">
        <v>578</v>
      </c>
      <c r="C415" s="31" t="s">
        <v>7</v>
      </c>
      <c r="D415" s="19">
        <v>5</v>
      </c>
      <c r="E415" s="27">
        <v>152.26</v>
      </c>
      <c r="F415" s="27">
        <v>6.97</v>
      </c>
      <c r="G415" s="17">
        <f t="shared" si="65"/>
        <v>796.15</v>
      </c>
      <c r="H415" s="33">
        <f t="shared" si="67"/>
        <v>761.3</v>
      </c>
      <c r="I415" s="34">
        <f t="shared" si="68"/>
        <v>34.85</v>
      </c>
      <c r="J415" s="35"/>
    </row>
    <row r="416" spans="1:10" s="36" customFormat="1" ht="13.5">
      <c r="A416" s="52" t="s">
        <v>363</v>
      </c>
      <c r="B416" s="54" t="s">
        <v>579</v>
      </c>
      <c r="C416" s="31" t="s">
        <v>7</v>
      </c>
      <c r="D416" s="19">
        <v>5</v>
      </c>
      <c r="E416" s="27">
        <v>175.1</v>
      </c>
      <c r="F416" s="27">
        <v>6.97</v>
      </c>
      <c r="G416" s="17">
        <f t="shared" ref="G416:G483" si="69">(D416*E416)+(D416*F416)</f>
        <v>910.35</v>
      </c>
      <c r="H416" s="33">
        <f t="shared" si="67"/>
        <v>875.5</v>
      </c>
      <c r="I416" s="34">
        <f t="shared" si="68"/>
        <v>34.85</v>
      </c>
      <c r="J416" s="35"/>
    </row>
    <row r="417" spans="1:10" s="49" customFormat="1" ht="13.5">
      <c r="A417" s="52" t="s">
        <v>364</v>
      </c>
      <c r="B417" s="30" t="s">
        <v>164</v>
      </c>
      <c r="C417" s="47" t="s">
        <v>7</v>
      </c>
      <c r="D417" s="19">
        <v>10</v>
      </c>
      <c r="E417" s="104">
        <v>7.37</v>
      </c>
      <c r="F417" s="104">
        <v>7.63</v>
      </c>
      <c r="G417" s="18">
        <f t="shared" si="69"/>
        <v>150</v>
      </c>
      <c r="H417" s="33">
        <f t="shared" si="67"/>
        <v>73.7</v>
      </c>
      <c r="I417" s="34">
        <f t="shared" si="68"/>
        <v>76.3</v>
      </c>
      <c r="J417" s="48"/>
    </row>
    <row r="418" spans="1:10" s="36" customFormat="1" ht="13.5">
      <c r="A418" s="52" t="s">
        <v>600</v>
      </c>
      <c r="B418" s="53" t="s">
        <v>165</v>
      </c>
      <c r="C418" s="31" t="s">
        <v>24</v>
      </c>
      <c r="D418" s="19">
        <v>20</v>
      </c>
      <c r="E418" s="27">
        <v>12.18</v>
      </c>
      <c r="F418" s="27">
        <v>3.03</v>
      </c>
      <c r="G418" s="17">
        <f t="shared" si="69"/>
        <v>304.2</v>
      </c>
      <c r="H418" s="33">
        <f t="shared" si="67"/>
        <v>243.6</v>
      </c>
      <c r="I418" s="34">
        <f t="shared" si="68"/>
        <v>60.599999999999994</v>
      </c>
      <c r="J418" s="35"/>
    </row>
    <row r="419" spans="1:10" s="36" customFormat="1" ht="40.5">
      <c r="A419" s="52" t="s">
        <v>601</v>
      </c>
      <c r="B419" s="53" t="s">
        <v>869</v>
      </c>
      <c r="C419" s="31" t="s">
        <v>7</v>
      </c>
      <c r="D419" s="19">
        <v>1</v>
      </c>
      <c r="E419" s="27">
        <v>4877.6499999999996</v>
      </c>
      <c r="F419" s="27">
        <v>3251.77</v>
      </c>
      <c r="G419" s="17">
        <f t="shared" si="69"/>
        <v>8129.42</v>
      </c>
      <c r="H419" s="33">
        <f t="shared" si="67"/>
        <v>4877.6499999999996</v>
      </c>
      <c r="I419" s="34">
        <f t="shared" si="68"/>
        <v>3251.77</v>
      </c>
      <c r="J419" s="35"/>
    </row>
    <row r="420" spans="1:10" s="49" customFormat="1" ht="13.5">
      <c r="A420" s="52" t="s">
        <v>602</v>
      </c>
      <c r="B420" s="30" t="s">
        <v>166</v>
      </c>
      <c r="C420" s="47" t="s">
        <v>7</v>
      </c>
      <c r="D420" s="19">
        <v>50</v>
      </c>
      <c r="E420" s="104">
        <v>2.37</v>
      </c>
      <c r="F420" s="104">
        <v>2.54</v>
      </c>
      <c r="G420" s="18">
        <f t="shared" si="69"/>
        <v>245.5</v>
      </c>
      <c r="H420" s="33">
        <f t="shared" si="67"/>
        <v>118.5</v>
      </c>
      <c r="I420" s="34">
        <f t="shared" si="68"/>
        <v>127</v>
      </c>
      <c r="J420" s="48"/>
    </row>
    <row r="421" spans="1:10" s="36" customFormat="1" ht="13.5">
      <c r="A421" s="52" t="s">
        <v>603</v>
      </c>
      <c r="B421" s="54" t="s">
        <v>167</v>
      </c>
      <c r="C421" s="31" t="s">
        <v>7</v>
      </c>
      <c r="D421" s="19">
        <v>10</v>
      </c>
      <c r="E421" s="104">
        <v>58.32</v>
      </c>
      <c r="F421" s="104">
        <v>15.21</v>
      </c>
      <c r="G421" s="17">
        <f t="shared" si="69"/>
        <v>735.30000000000007</v>
      </c>
      <c r="H421" s="33">
        <f t="shared" si="67"/>
        <v>583.20000000000005</v>
      </c>
      <c r="I421" s="34">
        <f t="shared" si="68"/>
        <v>152.10000000000002</v>
      </c>
      <c r="J421" s="35"/>
    </row>
    <row r="422" spans="1:10" s="36" customFormat="1" ht="13.5">
      <c r="A422" s="52" t="s">
        <v>604</v>
      </c>
      <c r="B422" s="54" t="s">
        <v>168</v>
      </c>
      <c r="C422" s="31" t="s">
        <v>7</v>
      </c>
      <c r="D422" s="19">
        <v>10</v>
      </c>
      <c r="E422" s="104">
        <v>91.89</v>
      </c>
      <c r="F422" s="104">
        <v>15.2</v>
      </c>
      <c r="G422" s="17">
        <f t="shared" si="69"/>
        <v>1070.9000000000001</v>
      </c>
      <c r="H422" s="33">
        <f t="shared" si="67"/>
        <v>918.9</v>
      </c>
      <c r="I422" s="34">
        <f t="shared" si="68"/>
        <v>152</v>
      </c>
      <c r="J422" s="35"/>
    </row>
    <row r="423" spans="1:10" s="36" customFormat="1" ht="27">
      <c r="A423" s="52" t="s">
        <v>605</v>
      </c>
      <c r="B423" s="53" t="s">
        <v>870</v>
      </c>
      <c r="C423" s="31" t="s">
        <v>7</v>
      </c>
      <c r="D423" s="19">
        <v>6</v>
      </c>
      <c r="E423" s="27">
        <v>707.1</v>
      </c>
      <c r="F423" s="27">
        <v>269.45999999999998</v>
      </c>
      <c r="G423" s="17">
        <f t="shared" si="69"/>
        <v>5859.3600000000006</v>
      </c>
      <c r="H423" s="33">
        <f t="shared" si="67"/>
        <v>4242.6000000000004</v>
      </c>
      <c r="I423" s="34">
        <f t="shared" si="68"/>
        <v>1616.7599999999998</v>
      </c>
      <c r="J423" s="35"/>
    </row>
    <row r="424" spans="1:10" s="36" customFormat="1" ht="27">
      <c r="A424" s="52" t="s">
        <v>606</v>
      </c>
      <c r="B424" s="53" t="s">
        <v>890</v>
      </c>
      <c r="C424" s="31" t="s">
        <v>7</v>
      </c>
      <c r="D424" s="19">
        <v>6</v>
      </c>
      <c r="E424" s="27">
        <v>813.15</v>
      </c>
      <c r="F424" s="27">
        <v>269.45999999999998</v>
      </c>
      <c r="G424" s="17">
        <f t="shared" si="69"/>
        <v>6495.66</v>
      </c>
      <c r="H424" s="33">
        <f t="shared" si="67"/>
        <v>4878.8999999999996</v>
      </c>
      <c r="I424" s="34">
        <f t="shared" si="68"/>
        <v>1616.7599999999998</v>
      </c>
      <c r="J424" s="35"/>
    </row>
    <row r="425" spans="1:10" s="36" customFormat="1" ht="27">
      <c r="A425" s="52" t="s">
        <v>607</v>
      </c>
      <c r="B425" s="53" t="s">
        <v>891</v>
      </c>
      <c r="C425" s="31" t="s">
        <v>7</v>
      </c>
      <c r="D425" s="19">
        <v>6</v>
      </c>
      <c r="E425" s="27">
        <v>997.15</v>
      </c>
      <c r="F425" s="27">
        <v>359.28</v>
      </c>
      <c r="G425" s="17">
        <f t="shared" si="69"/>
        <v>8138.58</v>
      </c>
      <c r="H425" s="33">
        <f t="shared" si="67"/>
        <v>5982.9</v>
      </c>
      <c r="I425" s="34">
        <f t="shared" si="68"/>
        <v>2155.6799999999998</v>
      </c>
      <c r="J425" s="35"/>
    </row>
    <row r="426" spans="1:10" s="36" customFormat="1" ht="29.25" customHeight="1">
      <c r="A426" s="52" t="s">
        <v>365</v>
      </c>
      <c r="B426" s="53" t="s">
        <v>871</v>
      </c>
      <c r="C426" s="31" t="s">
        <v>24</v>
      </c>
      <c r="D426" s="19">
        <v>36</v>
      </c>
      <c r="E426" s="104">
        <v>31.62</v>
      </c>
      <c r="F426" s="104">
        <v>3.7</v>
      </c>
      <c r="G426" s="17">
        <f t="shared" si="69"/>
        <v>1271.52</v>
      </c>
      <c r="H426" s="33">
        <f t="shared" si="67"/>
        <v>1138.32</v>
      </c>
      <c r="I426" s="34">
        <f t="shared" si="68"/>
        <v>133.20000000000002</v>
      </c>
      <c r="J426" s="35"/>
    </row>
    <row r="427" spans="1:10" s="36" customFormat="1" ht="29.25" customHeight="1">
      <c r="A427" s="52" t="s">
        <v>608</v>
      </c>
      <c r="B427" s="53" t="s">
        <v>872</v>
      </c>
      <c r="C427" s="31" t="s">
        <v>24</v>
      </c>
      <c r="D427" s="19">
        <v>36</v>
      </c>
      <c r="E427" s="27">
        <v>55.77</v>
      </c>
      <c r="F427" s="27">
        <v>3.9</v>
      </c>
      <c r="G427" s="17">
        <f t="shared" si="69"/>
        <v>2148.12</v>
      </c>
      <c r="H427" s="33">
        <f t="shared" si="67"/>
        <v>2007.72</v>
      </c>
      <c r="I427" s="34">
        <f t="shared" si="68"/>
        <v>140.4</v>
      </c>
      <c r="J427" s="35"/>
    </row>
    <row r="428" spans="1:10" s="36" customFormat="1" ht="29.25" customHeight="1">
      <c r="A428" s="52" t="s">
        <v>609</v>
      </c>
      <c r="B428" s="53" t="s">
        <v>873</v>
      </c>
      <c r="C428" s="31" t="s">
        <v>24</v>
      </c>
      <c r="D428" s="19">
        <v>36</v>
      </c>
      <c r="E428" s="27">
        <v>69.28</v>
      </c>
      <c r="F428" s="27">
        <v>4.12</v>
      </c>
      <c r="G428" s="17">
        <f t="shared" si="69"/>
        <v>2642.4</v>
      </c>
      <c r="H428" s="33">
        <f t="shared" si="67"/>
        <v>2494.08</v>
      </c>
      <c r="I428" s="34">
        <f t="shared" si="68"/>
        <v>148.32</v>
      </c>
      <c r="J428" s="35"/>
    </row>
    <row r="429" spans="1:10" s="36" customFormat="1" ht="29.25" customHeight="1">
      <c r="A429" s="52" t="s">
        <v>610</v>
      </c>
      <c r="B429" s="53" t="s">
        <v>874</v>
      </c>
      <c r="C429" s="31" t="s">
        <v>24</v>
      </c>
      <c r="D429" s="19">
        <v>35</v>
      </c>
      <c r="E429" s="27">
        <v>84.43</v>
      </c>
      <c r="F429" s="27">
        <v>4.26</v>
      </c>
      <c r="G429" s="17">
        <f t="shared" si="69"/>
        <v>3104.15</v>
      </c>
      <c r="H429" s="33">
        <f t="shared" si="67"/>
        <v>2955.05</v>
      </c>
      <c r="I429" s="34">
        <f t="shared" si="68"/>
        <v>149.1</v>
      </c>
      <c r="J429" s="35"/>
    </row>
    <row r="430" spans="1:10" s="36" customFormat="1" ht="13.5">
      <c r="A430" s="52" t="s">
        <v>646</v>
      </c>
      <c r="B430" s="53" t="s">
        <v>875</v>
      </c>
      <c r="C430" s="31" t="s">
        <v>7</v>
      </c>
      <c r="D430" s="19">
        <v>5</v>
      </c>
      <c r="E430" s="27">
        <v>88.69</v>
      </c>
      <c r="F430" s="27">
        <v>176.64</v>
      </c>
      <c r="G430" s="17">
        <f t="shared" si="69"/>
        <v>1326.6499999999999</v>
      </c>
      <c r="H430" s="33">
        <f t="shared" si="67"/>
        <v>443.45</v>
      </c>
      <c r="I430" s="34">
        <f t="shared" si="68"/>
        <v>883.19999999999993</v>
      </c>
      <c r="J430" s="35"/>
    </row>
    <row r="431" spans="1:10" s="36" customFormat="1" ht="13.5">
      <c r="A431" s="52" t="s">
        <v>647</v>
      </c>
      <c r="B431" s="53" t="s">
        <v>876</v>
      </c>
      <c r="C431" s="31" t="s">
        <v>7</v>
      </c>
      <c r="D431" s="19">
        <v>5</v>
      </c>
      <c r="E431" s="27">
        <v>126.46</v>
      </c>
      <c r="F431" s="27">
        <v>179.64</v>
      </c>
      <c r="G431" s="17">
        <f t="shared" si="69"/>
        <v>1530.5</v>
      </c>
      <c r="H431" s="33">
        <f t="shared" si="67"/>
        <v>632.29999999999995</v>
      </c>
      <c r="I431" s="34">
        <f t="shared" si="68"/>
        <v>898.19999999999993</v>
      </c>
      <c r="J431" s="35"/>
    </row>
    <row r="432" spans="1:10" s="36" customFormat="1" ht="13.5">
      <c r="A432" s="52" t="s">
        <v>648</v>
      </c>
      <c r="B432" s="53" t="s">
        <v>169</v>
      </c>
      <c r="C432" s="31" t="s">
        <v>7</v>
      </c>
      <c r="D432" s="19">
        <v>1</v>
      </c>
      <c r="E432" s="27">
        <v>989.5</v>
      </c>
      <c r="F432" s="27">
        <v>95.12</v>
      </c>
      <c r="G432" s="17">
        <f t="shared" si="69"/>
        <v>1084.6199999999999</v>
      </c>
      <c r="H432" s="33">
        <f t="shared" si="67"/>
        <v>989.5</v>
      </c>
      <c r="I432" s="34">
        <f t="shared" si="68"/>
        <v>95.12</v>
      </c>
      <c r="J432" s="35"/>
    </row>
    <row r="433" spans="1:10" s="36" customFormat="1" ht="27">
      <c r="A433" s="52" t="s">
        <v>649</v>
      </c>
      <c r="B433" s="53" t="s">
        <v>877</v>
      </c>
      <c r="C433" s="31" t="s">
        <v>7</v>
      </c>
      <c r="D433" s="19">
        <v>1</v>
      </c>
      <c r="E433" s="27">
        <v>537.75</v>
      </c>
      <c r="F433" s="27">
        <v>287.87</v>
      </c>
      <c r="G433" s="17">
        <f t="shared" si="69"/>
        <v>825.62</v>
      </c>
      <c r="H433" s="33">
        <f t="shared" si="67"/>
        <v>537.75</v>
      </c>
      <c r="I433" s="34">
        <f t="shared" si="68"/>
        <v>287.87</v>
      </c>
      <c r="J433" s="35"/>
    </row>
    <row r="434" spans="1:10" s="36" customFormat="1" ht="13.5">
      <c r="A434" s="52" t="s">
        <v>896</v>
      </c>
      <c r="B434" s="53" t="s">
        <v>878</v>
      </c>
      <c r="C434" s="31" t="s">
        <v>7</v>
      </c>
      <c r="D434" s="19">
        <v>1</v>
      </c>
      <c r="E434" s="27">
        <v>974.43</v>
      </c>
      <c r="F434" s="27">
        <v>324.85000000000002</v>
      </c>
      <c r="G434" s="17">
        <f t="shared" si="69"/>
        <v>1299.28</v>
      </c>
      <c r="H434" s="33">
        <f t="shared" si="67"/>
        <v>974.43</v>
      </c>
      <c r="I434" s="34">
        <f t="shared" si="68"/>
        <v>324.85000000000002</v>
      </c>
      <c r="J434" s="35"/>
    </row>
    <row r="435" spans="1:10" s="36" customFormat="1" ht="13.5">
      <c r="A435" s="63">
        <v>21</v>
      </c>
      <c r="B435" s="64" t="s">
        <v>170</v>
      </c>
      <c r="C435" s="65"/>
      <c r="D435" s="65"/>
      <c r="E435" s="66"/>
      <c r="F435" s="66"/>
      <c r="G435" s="67"/>
      <c r="H435" s="85"/>
      <c r="I435" s="86"/>
      <c r="J435" s="35"/>
    </row>
    <row r="436" spans="1:10" s="36" customFormat="1" ht="13.5">
      <c r="A436" s="52" t="s">
        <v>366</v>
      </c>
      <c r="B436" s="53" t="s">
        <v>171</v>
      </c>
      <c r="C436" s="31" t="s">
        <v>7</v>
      </c>
      <c r="D436" s="19">
        <v>5</v>
      </c>
      <c r="E436" s="27">
        <v>26.8</v>
      </c>
      <c r="F436" s="27">
        <v>6.52</v>
      </c>
      <c r="G436" s="17">
        <f t="shared" si="69"/>
        <v>166.6</v>
      </c>
      <c r="H436" s="33">
        <f t="shared" ref="H436:H456" si="70">E436*D436</f>
        <v>134</v>
      </c>
      <c r="I436" s="34">
        <f t="shared" ref="I436:I456" si="71">F436*D436</f>
        <v>32.599999999999994</v>
      </c>
      <c r="J436" s="35"/>
    </row>
    <row r="437" spans="1:10" s="36" customFormat="1" ht="13.5">
      <c r="A437" s="52" t="s">
        <v>367</v>
      </c>
      <c r="B437" s="53" t="s">
        <v>172</v>
      </c>
      <c r="C437" s="31" t="s">
        <v>7</v>
      </c>
      <c r="D437" s="19">
        <v>5</v>
      </c>
      <c r="E437" s="27">
        <v>47.8</v>
      </c>
      <c r="F437" s="27">
        <v>11.94</v>
      </c>
      <c r="G437" s="17">
        <f t="shared" si="69"/>
        <v>298.7</v>
      </c>
      <c r="H437" s="33">
        <f t="shared" ref="H437:H453" si="72">E437*D437</f>
        <v>239</v>
      </c>
      <c r="I437" s="34">
        <f t="shared" ref="I437:I454" si="73">F437*D437</f>
        <v>59.699999999999996</v>
      </c>
      <c r="J437" s="35"/>
    </row>
    <row r="438" spans="1:10" s="36" customFormat="1" ht="13.5">
      <c r="A438" s="52" t="s">
        <v>368</v>
      </c>
      <c r="B438" s="53" t="s">
        <v>173</v>
      </c>
      <c r="C438" s="31" t="s">
        <v>7</v>
      </c>
      <c r="D438" s="19">
        <v>5</v>
      </c>
      <c r="E438" s="27">
        <v>39.11</v>
      </c>
      <c r="F438" s="27">
        <v>9.7799999999999994</v>
      </c>
      <c r="G438" s="17">
        <f t="shared" si="69"/>
        <v>244.45000000000002</v>
      </c>
      <c r="H438" s="33">
        <f t="shared" si="72"/>
        <v>195.55</v>
      </c>
      <c r="I438" s="34">
        <f t="shared" si="73"/>
        <v>48.9</v>
      </c>
      <c r="J438" s="35"/>
    </row>
    <row r="439" spans="1:10" s="36" customFormat="1" ht="13.5">
      <c r="A439" s="52" t="s">
        <v>611</v>
      </c>
      <c r="B439" s="53" t="s">
        <v>879</v>
      </c>
      <c r="C439" s="31" t="s">
        <v>7</v>
      </c>
      <c r="D439" s="19">
        <v>5</v>
      </c>
      <c r="E439" s="27">
        <v>24.87</v>
      </c>
      <c r="F439" s="27">
        <v>4.82</v>
      </c>
      <c r="G439" s="17">
        <f t="shared" si="69"/>
        <v>148.45000000000002</v>
      </c>
      <c r="H439" s="33">
        <f t="shared" si="72"/>
        <v>124.35000000000001</v>
      </c>
      <c r="I439" s="34">
        <f t="shared" si="73"/>
        <v>24.1</v>
      </c>
      <c r="J439" s="35"/>
    </row>
    <row r="440" spans="1:10" s="36" customFormat="1" ht="13.5">
      <c r="A440" s="52" t="s">
        <v>455</v>
      </c>
      <c r="B440" s="53" t="s">
        <v>642</v>
      </c>
      <c r="C440" s="31" t="s">
        <v>7</v>
      </c>
      <c r="D440" s="19">
        <v>5</v>
      </c>
      <c r="E440" s="27">
        <v>50.39</v>
      </c>
      <c r="F440" s="27">
        <v>3.6</v>
      </c>
      <c r="G440" s="17">
        <f t="shared" si="69"/>
        <v>269.95</v>
      </c>
      <c r="H440" s="33">
        <f t="shared" si="72"/>
        <v>251.95</v>
      </c>
      <c r="I440" s="34">
        <f t="shared" si="73"/>
        <v>18</v>
      </c>
      <c r="J440" s="35"/>
    </row>
    <row r="441" spans="1:10" s="36" customFormat="1" ht="13.5">
      <c r="A441" s="52" t="s">
        <v>369</v>
      </c>
      <c r="B441" s="53" t="s">
        <v>417</v>
      </c>
      <c r="C441" s="31" t="s">
        <v>7</v>
      </c>
      <c r="D441" s="19">
        <v>5</v>
      </c>
      <c r="E441" s="28">
        <v>29.72</v>
      </c>
      <c r="F441" s="28">
        <v>3.31</v>
      </c>
      <c r="G441" s="17">
        <f t="shared" si="69"/>
        <v>165.15</v>
      </c>
      <c r="H441" s="33">
        <f t="shared" si="72"/>
        <v>148.6</v>
      </c>
      <c r="I441" s="34">
        <f t="shared" si="73"/>
        <v>16.55</v>
      </c>
      <c r="J441" s="35"/>
    </row>
    <row r="442" spans="1:10" s="36" customFormat="1" ht="13.5">
      <c r="A442" s="52" t="s">
        <v>612</v>
      </c>
      <c r="B442" s="53" t="s">
        <v>418</v>
      </c>
      <c r="C442" s="31" t="s">
        <v>7</v>
      </c>
      <c r="D442" s="19">
        <v>10</v>
      </c>
      <c r="E442" s="28">
        <v>18.260000000000002</v>
      </c>
      <c r="F442" s="28">
        <v>2.0299999999999998</v>
      </c>
      <c r="G442" s="17">
        <f t="shared" si="69"/>
        <v>202.90000000000003</v>
      </c>
      <c r="H442" s="33">
        <f t="shared" si="72"/>
        <v>182.60000000000002</v>
      </c>
      <c r="I442" s="34">
        <f t="shared" si="73"/>
        <v>20.299999999999997</v>
      </c>
      <c r="J442" s="35"/>
    </row>
    <row r="443" spans="1:10" s="36" customFormat="1" ht="13.5">
      <c r="A443" s="52" t="s">
        <v>613</v>
      </c>
      <c r="B443" s="53" t="s">
        <v>419</v>
      </c>
      <c r="C443" s="31" t="s">
        <v>7</v>
      </c>
      <c r="D443" s="19">
        <v>10</v>
      </c>
      <c r="E443" s="28">
        <v>18.29</v>
      </c>
      <c r="F443" s="28">
        <v>2.0299999999999998</v>
      </c>
      <c r="G443" s="17">
        <f t="shared" si="69"/>
        <v>203.2</v>
      </c>
      <c r="H443" s="33">
        <f t="shared" si="72"/>
        <v>182.89999999999998</v>
      </c>
      <c r="I443" s="34">
        <f t="shared" si="73"/>
        <v>20.299999999999997</v>
      </c>
      <c r="J443" s="35"/>
    </row>
    <row r="444" spans="1:10" s="36" customFormat="1" ht="13.5">
      <c r="A444" s="52" t="s">
        <v>370</v>
      </c>
      <c r="B444" s="53" t="s">
        <v>420</v>
      </c>
      <c r="C444" s="31" t="s">
        <v>7</v>
      </c>
      <c r="D444" s="19">
        <v>2</v>
      </c>
      <c r="E444" s="28">
        <v>18.32</v>
      </c>
      <c r="F444" s="28">
        <v>2.04</v>
      </c>
      <c r="G444" s="17">
        <f t="shared" si="69"/>
        <v>40.72</v>
      </c>
      <c r="H444" s="33">
        <f t="shared" si="72"/>
        <v>36.64</v>
      </c>
      <c r="I444" s="34">
        <f t="shared" si="73"/>
        <v>4.08</v>
      </c>
      <c r="J444" s="35"/>
    </row>
    <row r="445" spans="1:10" s="36" customFormat="1" ht="13.5">
      <c r="A445" s="52" t="s">
        <v>400</v>
      </c>
      <c r="B445" s="53" t="s">
        <v>421</v>
      </c>
      <c r="C445" s="31" t="s">
        <v>7</v>
      </c>
      <c r="D445" s="19">
        <v>15</v>
      </c>
      <c r="E445" s="28">
        <v>20.164278892072588</v>
      </c>
      <c r="F445" s="28">
        <v>2.2357211079274104</v>
      </c>
      <c r="G445" s="17">
        <f t="shared" si="69"/>
        <v>335.99999999999994</v>
      </c>
      <c r="H445" s="33">
        <f t="shared" si="72"/>
        <v>302.46418338108879</v>
      </c>
      <c r="I445" s="34">
        <f t="shared" si="73"/>
        <v>33.535816618911156</v>
      </c>
      <c r="J445" s="35"/>
    </row>
    <row r="446" spans="1:10" s="36" customFormat="1" ht="13.5">
      <c r="A446" s="52" t="s">
        <v>614</v>
      </c>
      <c r="B446" s="53" t="s">
        <v>422</v>
      </c>
      <c r="C446" s="31" t="s">
        <v>7</v>
      </c>
      <c r="D446" s="19">
        <v>15</v>
      </c>
      <c r="E446" s="28">
        <v>20.254297994269344</v>
      </c>
      <c r="F446" s="28">
        <v>2.2457020057306578</v>
      </c>
      <c r="G446" s="17">
        <f t="shared" si="69"/>
        <v>337.5</v>
      </c>
      <c r="H446" s="33">
        <f t="shared" si="72"/>
        <v>303.81446991404016</v>
      </c>
      <c r="I446" s="34">
        <f t="shared" si="73"/>
        <v>33.685530085959869</v>
      </c>
      <c r="J446" s="35"/>
    </row>
    <row r="447" spans="1:10" s="36" customFormat="1" ht="13.5">
      <c r="A447" s="52" t="s">
        <v>615</v>
      </c>
      <c r="B447" s="53" t="s">
        <v>423</v>
      </c>
      <c r="C447" s="31" t="s">
        <v>7</v>
      </c>
      <c r="D447" s="19">
        <v>15</v>
      </c>
      <c r="E447" s="28">
        <v>20.083261700095512</v>
      </c>
      <c r="F447" s="28">
        <v>2.2267382999044876</v>
      </c>
      <c r="G447" s="17">
        <f t="shared" si="69"/>
        <v>334.65</v>
      </c>
      <c r="H447" s="33">
        <f t="shared" si="72"/>
        <v>301.24892550143267</v>
      </c>
      <c r="I447" s="34">
        <f t="shared" si="73"/>
        <v>33.401074498567311</v>
      </c>
      <c r="J447" s="35"/>
    </row>
    <row r="448" spans="1:10" s="36" customFormat="1" ht="13.5">
      <c r="A448" s="52" t="s">
        <v>616</v>
      </c>
      <c r="B448" s="53" t="s">
        <v>425</v>
      </c>
      <c r="C448" s="31" t="s">
        <v>7</v>
      </c>
      <c r="D448" s="19">
        <v>15</v>
      </c>
      <c r="E448" s="28">
        <v>20.119269340974213</v>
      </c>
      <c r="F448" s="28">
        <v>2.2307306590257872</v>
      </c>
      <c r="G448" s="17">
        <f t="shared" si="69"/>
        <v>335.25</v>
      </c>
      <c r="H448" s="33">
        <f t="shared" si="72"/>
        <v>301.78904011461321</v>
      </c>
      <c r="I448" s="34">
        <f t="shared" si="73"/>
        <v>33.460959885386806</v>
      </c>
      <c r="J448" s="35"/>
    </row>
    <row r="449" spans="1:10" s="36" customFormat="1" ht="13.5">
      <c r="A449" s="52" t="s">
        <v>617</v>
      </c>
      <c r="B449" s="53" t="s">
        <v>424</v>
      </c>
      <c r="C449" s="31" t="s">
        <v>7</v>
      </c>
      <c r="D449" s="19">
        <v>15</v>
      </c>
      <c r="E449" s="28">
        <v>20.023929773929776</v>
      </c>
      <c r="F449" s="28">
        <v>2.2260702260702239</v>
      </c>
      <c r="G449" s="17">
        <f t="shared" si="69"/>
        <v>333.75</v>
      </c>
      <c r="H449" s="33">
        <f t="shared" si="72"/>
        <v>300.35894660894667</v>
      </c>
      <c r="I449" s="34">
        <f t="shared" si="73"/>
        <v>33.391053391053362</v>
      </c>
      <c r="J449" s="35"/>
    </row>
    <row r="450" spans="1:10" s="36" customFormat="1" ht="27">
      <c r="A450" s="52" t="s">
        <v>618</v>
      </c>
      <c r="B450" s="53" t="s">
        <v>880</v>
      </c>
      <c r="C450" s="31" t="s">
        <v>7</v>
      </c>
      <c r="D450" s="19">
        <v>1</v>
      </c>
      <c r="E450" s="27">
        <v>1273.43</v>
      </c>
      <c r="F450" s="27">
        <v>224.73</v>
      </c>
      <c r="G450" s="17">
        <f t="shared" si="69"/>
        <v>1498.16</v>
      </c>
      <c r="H450" s="33">
        <f t="shared" si="72"/>
        <v>1273.43</v>
      </c>
      <c r="I450" s="34">
        <f t="shared" si="73"/>
        <v>224.73</v>
      </c>
      <c r="J450" s="35"/>
    </row>
    <row r="451" spans="1:10" s="36" customFormat="1" ht="13.5">
      <c r="A451" s="52" t="s">
        <v>619</v>
      </c>
      <c r="B451" s="53" t="s">
        <v>881</v>
      </c>
      <c r="C451" s="31" t="s">
        <v>7</v>
      </c>
      <c r="D451" s="19">
        <v>1</v>
      </c>
      <c r="E451" s="28">
        <v>85.873877288788947</v>
      </c>
      <c r="F451" s="28">
        <v>15.156122711211056</v>
      </c>
      <c r="G451" s="17">
        <f t="shared" si="69"/>
        <v>101.03</v>
      </c>
      <c r="H451" s="33">
        <f t="shared" si="72"/>
        <v>85.873877288788947</v>
      </c>
      <c r="I451" s="34">
        <f t="shared" si="73"/>
        <v>15.156122711211056</v>
      </c>
      <c r="J451" s="35"/>
    </row>
    <row r="452" spans="1:10" s="36" customFormat="1" ht="13.5">
      <c r="A452" s="52" t="s">
        <v>620</v>
      </c>
      <c r="B452" s="53" t="s">
        <v>174</v>
      </c>
      <c r="C452" s="31" t="s">
        <v>7</v>
      </c>
      <c r="D452" s="19">
        <v>1</v>
      </c>
      <c r="E452" s="28">
        <v>53.115966171194259</v>
      </c>
      <c r="F452" s="28">
        <v>9.3740338288057448</v>
      </c>
      <c r="G452" s="17">
        <f t="shared" si="69"/>
        <v>62.49</v>
      </c>
      <c r="H452" s="33">
        <f t="shared" si="72"/>
        <v>53.115966171194259</v>
      </c>
      <c r="I452" s="34">
        <f t="shared" si="73"/>
        <v>9.3740338288057448</v>
      </c>
      <c r="J452" s="35"/>
    </row>
    <row r="453" spans="1:10" s="36" customFormat="1" ht="13.5">
      <c r="A453" s="52" t="s">
        <v>621</v>
      </c>
      <c r="B453" s="53" t="s">
        <v>175</v>
      </c>
      <c r="C453" s="31" t="s">
        <v>7</v>
      </c>
      <c r="D453" s="19">
        <v>20</v>
      </c>
      <c r="E453" s="27">
        <v>21.73</v>
      </c>
      <c r="F453" s="27">
        <v>5.44</v>
      </c>
      <c r="G453" s="17">
        <f t="shared" si="69"/>
        <v>543.40000000000009</v>
      </c>
      <c r="H453" s="33">
        <f t="shared" si="72"/>
        <v>434.6</v>
      </c>
      <c r="I453" s="34">
        <f t="shared" si="73"/>
        <v>108.80000000000001</v>
      </c>
      <c r="J453" s="35"/>
    </row>
    <row r="454" spans="1:10" s="36" customFormat="1" ht="27">
      <c r="A454" s="52" t="s">
        <v>622</v>
      </c>
      <c r="B454" s="53" t="s">
        <v>882</v>
      </c>
      <c r="C454" s="31" t="s">
        <v>7</v>
      </c>
      <c r="D454" s="19">
        <v>1</v>
      </c>
      <c r="E454" s="27">
        <v>353.64</v>
      </c>
      <c r="F454" s="27">
        <v>5</v>
      </c>
      <c r="G454" s="17">
        <f t="shared" si="69"/>
        <v>358.64</v>
      </c>
      <c r="H454" s="33">
        <f>E454*D454</f>
        <v>353.64</v>
      </c>
      <c r="I454" s="34">
        <f t="shared" si="73"/>
        <v>5</v>
      </c>
      <c r="J454" s="35"/>
    </row>
    <row r="455" spans="1:10" s="36" customFormat="1" ht="13.5">
      <c r="A455" s="63">
        <v>22</v>
      </c>
      <c r="B455" s="64" t="s">
        <v>176</v>
      </c>
      <c r="C455" s="65"/>
      <c r="D455" s="65"/>
      <c r="E455" s="66"/>
      <c r="F455" s="66"/>
      <c r="G455" s="67"/>
      <c r="H455" s="85"/>
      <c r="I455" s="86"/>
      <c r="J455" s="35"/>
    </row>
    <row r="456" spans="1:10" s="36" customFormat="1" ht="13.5">
      <c r="A456" s="52" t="s">
        <v>371</v>
      </c>
      <c r="B456" s="53" t="s">
        <v>456</v>
      </c>
      <c r="C456" s="31" t="s">
        <v>720</v>
      </c>
      <c r="D456" s="19">
        <v>10</v>
      </c>
      <c r="E456" s="27">
        <v>100</v>
      </c>
      <c r="F456" s="27">
        <v>0</v>
      </c>
      <c r="G456" s="17">
        <f t="shared" si="69"/>
        <v>1000</v>
      </c>
      <c r="H456" s="33">
        <f t="shared" si="70"/>
        <v>1000</v>
      </c>
      <c r="I456" s="34">
        <f t="shared" si="71"/>
        <v>0</v>
      </c>
      <c r="J456" s="35"/>
    </row>
    <row r="457" spans="1:10" s="36" customFormat="1" ht="13.5">
      <c r="A457" s="52" t="s">
        <v>372</v>
      </c>
      <c r="B457" s="53" t="s">
        <v>177</v>
      </c>
      <c r="C457" s="31" t="s">
        <v>720</v>
      </c>
      <c r="D457" s="19">
        <v>10</v>
      </c>
      <c r="E457" s="27">
        <v>105.02</v>
      </c>
      <c r="F457" s="27">
        <v>0</v>
      </c>
      <c r="G457" s="17">
        <f t="shared" si="69"/>
        <v>1050.2</v>
      </c>
      <c r="H457" s="33">
        <f t="shared" ref="H457:H470" si="74">E457*D457</f>
        <v>1050.2</v>
      </c>
      <c r="I457" s="34">
        <f t="shared" ref="I457:I470" si="75">F457*D457</f>
        <v>0</v>
      </c>
      <c r="J457" s="35"/>
    </row>
    <row r="458" spans="1:10" s="36" customFormat="1" ht="13.5">
      <c r="A458" s="52" t="s">
        <v>373</v>
      </c>
      <c r="B458" s="53" t="s">
        <v>178</v>
      </c>
      <c r="C458" s="31" t="s">
        <v>7</v>
      </c>
      <c r="D458" s="19">
        <v>1</v>
      </c>
      <c r="E458" s="27">
        <v>434.59</v>
      </c>
      <c r="F458" s="27">
        <v>0</v>
      </c>
      <c r="G458" s="17">
        <f t="shared" si="69"/>
        <v>434.59</v>
      </c>
      <c r="H458" s="33">
        <f t="shared" si="74"/>
        <v>434.59</v>
      </c>
      <c r="I458" s="34">
        <f t="shared" si="75"/>
        <v>0</v>
      </c>
      <c r="J458" s="35"/>
    </row>
    <row r="459" spans="1:10" s="36" customFormat="1" ht="13.5">
      <c r="A459" s="52" t="s">
        <v>374</v>
      </c>
      <c r="B459" s="53" t="s">
        <v>892</v>
      </c>
      <c r="C459" s="31" t="s">
        <v>24</v>
      </c>
      <c r="D459" s="19">
        <v>50</v>
      </c>
      <c r="E459" s="27">
        <v>2.77</v>
      </c>
      <c r="F459" s="27">
        <v>0.86</v>
      </c>
      <c r="G459" s="17">
        <f t="shared" si="69"/>
        <v>181.5</v>
      </c>
      <c r="H459" s="33">
        <f t="shared" si="74"/>
        <v>138.5</v>
      </c>
      <c r="I459" s="34">
        <f t="shared" si="75"/>
        <v>43</v>
      </c>
      <c r="J459" s="35"/>
    </row>
    <row r="460" spans="1:10" s="36" customFormat="1" ht="13.5">
      <c r="A460" s="52" t="s">
        <v>375</v>
      </c>
      <c r="B460" s="53" t="s">
        <v>893</v>
      </c>
      <c r="C460" s="31" t="s">
        <v>24</v>
      </c>
      <c r="D460" s="19">
        <v>50</v>
      </c>
      <c r="E460" s="27">
        <v>3.81</v>
      </c>
      <c r="F460" s="27">
        <v>1.07</v>
      </c>
      <c r="G460" s="17">
        <f t="shared" si="69"/>
        <v>244</v>
      </c>
      <c r="H460" s="33">
        <f t="shared" si="74"/>
        <v>190.5</v>
      </c>
      <c r="I460" s="34">
        <f t="shared" si="75"/>
        <v>53.5</v>
      </c>
      <c r="J460" s="35"/>
    </row>
    <row r="461" spans="1:10" s="36" customFormat="1" ht="13.5">
      <c r="A461" s="52" t="s">
        <v>376</v>
      </c>
      <c r="B461" s="53" t="s">
        <v>685</v>
      </c>
      <c r="C461" s="31" t="s">
        <v>24</v>
      </c>
      <c r="D461" s="19">
        <v>50</v>
      </c>
      <c r="E461" s="27">
        <v>5.42</v>
      </c>
      <c r="F461" s="27">
        <v>1.42</v>
      </c>
      <c r="G461" s="17">
        <f t="shared" si="69"/>
        <v>342</v>
      </c>
      <c r="H461" s="33">
        <f t="shared" si="74"/>
        <v>271</v>
      </c>
      <c r="I461" s="34">
        <f t="shared" si="75"/>
        <v>71</v>
      </c>
      <c r="J461" s="35"/>
    </row>
    <row r="462" spans="1:10" s="36" customFormat="1" ht="13.5">
      <c r="A462" s="52" t="s">
        <v>377</v>
      </c>
      <c r="B462" s="53" t="s">
        <v>686</v>
      </c>
      <c r="C462" s="31" t="s">
        <v>24</v>
      </c>
      <c r="D462" s="19">
        <v>50</v>
      </c>
      <c r="E462" s="27">
        <v>7.37</v>
      </c>
      <c r="F462" s="27">
        <v>1.86</v>
      </c>
      <c r="G462" s="17">
        <f t="shared" si="69"/>
        <v>461.5</v>
      </c>
      <c r="H462" s="33">
        <f t="shared" si="74"/>
        <v>368.5</v>
      </c>
      <c r="I462" s="34">
        <f t="shared" si="75"/>
        <v>93</v>
      </c>
      <c r="J462" s="35"/>
    </row>
    <row r="463" spans="1:10" s="36" customFormat="1" ht="13.5">
      <c r="A463" s="52" t="s">
        <v>378</v>
      </c>
      <c r="B463" s="53" t="s">
        <v>687</v>
      </c>
      <c r="C463" s="31" t="s">
        <v>24</v>
      </c>
      <c r="D463" s="19">
        <v>50</v>
      </c>
      <c r="E463" s="27">
        <v>11.72</v>
      </c>
      <c r="F463" s="27">
        <v>2.76</v>
      </c>
      <c r="G463" s="17">
        <f t="shared" si="69"/>
        <v>724</v>
      </c>
      <c r="H463" s="33">
        <f t="shared" si="74"/>
        <v>586</v>
      </c>
      <c r="I463" s="34">
        <f t="shared" si="75"/>
        <v>138</v>
      </c>
      <c r="J463" s="35"/>
    </row>
    <row r="464" spans="1:10" s="36" customFormat="1" ht="13.5">
      <c r="A464" s="52" t="s">
        <v>379</v>
      </c>
      <c r="B464" s="53" t="s">
        <v>688</v>
      </c>
      <c r="C464" s="31" t="s">
        <v>24</v>
      </c>
      <c r="D464" s="19">
        <v>25</v>
      </c>
      <c r="E464" s="27">
        <v>17.95</v>
      </c>
      <c r="F464" s="27">
        <v>4.13</v>
      </c>
      <c r="G464" s="17">
        <f t="shared" si="69"/>
        <v>552</v>
      </c>
      <c r="H464" s="33">
        <f t="shared" si="74"/>
        <v>448.75</v>
      </c>
      <c r="I464" s="34">
        <f t="shared" si="75"/>
        <v>103.25</v>
      </c>
      <c r="J464" s="35"/>
    </row>
    <row r="465" spans="1:10" s="36" customFormat="1" ht="13.5">
      <c r="A465" s="52" t="s">
        <v>399</v>
      </c>
      <c r="B465" s="53" t="s">
        <v>689</v>
      </c>
      <c r="C465" s="31" t="s">
        <v>24</v>
      </c>
      <c r="D465" s="19">
        <v>10</v>
      </c>
      <c r="E465" s="27">
        <v>22.44</v>
      </c>
      <c r="F465" s="27">
        <v>2.17</v>
      </c>
      <c r="G465" s="17">
        <f t="shared" si="69"/>
        <v>246.1</v>
      </c>
      <c r="H465" s="33">
        <f t="shared" si="74"/>
        <v>224.4</v>
      </c>
      <c r="I465" s="34">
        <f t="shared" si="75"/>
        <v>21.7</v>
      </c>
      <c r="J465" s="35"/>
    </row>
    <row r="466" spans="1:10" s="36" customFormat="1" ht="13.5">
      <c r="A466" s="52" t="s">
        <v>380</v>
      </c>
      <c r="B466" s="53" t="s">
        <v>690</v>
      </c>
      <c r="C466" s="31" t="s">
        <v>24</v>
      </c>
      <c r="D466" s="19">
        <v>10</v>
      </c>
      <c r="E466" s="27">
        <v>30.78</v>
      </c>
      <c r="F466" s="27">
        <v>2.4900000000000002</v>
      </c>
      <c r="G466" s="17">
        <f t="shared" si="69"/>
        <v>332.7</v>
      </c>
      <c r="H466" s="33">
        <f t="shared" si="74"/>
        <v>307.8</v>
      </c>
      <c r="I466" s="34">
        <f t="shared" si="75"/>
        <v>24.900000000000002</v>
      </c>
      <c r="J466" s="35"/>
    </row>
    <row r="467" spans="1:10" s="36" customFormat="1" ht="13.5">
      <c r="A467" s="52" t="s">
        <v>381</v>
      </c>
      <c r="B467" s="53" t="s">
        <v>691</v>
      </c>
      <c r="C467" s="31" t="s">
        <v>24</v>
      </c>
      <c r="D467" s="19">
        <v>10</v>
      </c>
      <c r="E467" s="27">
        <v>43.7</v>
      </c>
      <c r="F467" s="27">
        <v>2.96</v>
      </c>
      <c r="G467" s="17">
        <f t="shared" si="69"/>
        <v>466.6</v>
      </c>
      <c r="H467" s="33">
        <f t="shared" si="74"/>
        <v>437</v>
      </c>
      <c r="I467" s="34">
        <f t="shared" si="75"/>
        <v>29.6</v>
      </c>
      <c r="J467" s="35"/>
    </row>
    <row r="468" spans="1:10" s="36" customFormat="1" ht="13.5">
      <c r="A468" s="52" t="s">
        <v>650</v>
      </c>
      <c r="B468" s="53" t="s">
        <v>692</v>
      </c>
      <c r="C468" s="31" t="s">
        <v>24</v>
      </c>
      <c r="D468" s="19">
        <v>50</v>
      </c>
      <c r="E468" s="27">
        <v>5.28</v>
      </c>
      <c r="F468" s="27">
        <v>0.09</v>
      </c>
      <c r="G468" s="17">
        <f t="shared" si="69"/>
        <v>268.5</v>
      </c>
      <c r="H468" s="33">
        <f t="shared" si="74"/>
        <v>264</v>
      </c>
      <c r="I468" s="34">
        <f t="shared" si="75"/>
        <v>4.5</v>
      </c>
      <c r="J468" s="35"/>
    </row>
    <row r="469" spans="1:10" s="36" customFormat="1" ht="13.5">
      <c r="A469" s="52" t="s">
        <v>894</v>
      </c>
      <c r="B469" s="53" t="s">
        <v>179</v>
      </c>
      <c r="C469" s="31" t="s">
        <v>7</v>
      </c>
      <c r="D469" s="19">
        <v>10</v>
      </c>
      <c r="E469" s="27">
        <v>51.47</v>
      </c>
      <c r="F469" s="27">
        <v>0</v>
      </c>
      <c r="G469" s="17">
        <f t="shared" si="69"/>
        <v>514.70000000000005</v>
      </c>
      <c r="H469" s="33">
        <f t="shared" si="74"/>
        <v>514.70000000000005</v>
      </c>
      <c r="I469" s="34">
        <f t="shared" si="75"/>
        <v>0</v>
      </c>
      <c r="J469" s="35"/>
    </row>
    <row r="470" spans="1:10" s="36" customFormat="1" ht="13.5">
      <c r="A470" s="52" t="s">
        <v>895</v>
      </c>
      <c r="B470" s="53" t="s">
        <v>180</v>
      </c>
      <c r="C470" s="31" t="s">
        <v>24</v>
      </c>
      <c r="D470" s="19">
        <v>100</v>
      </c>
      <c r="E470" s="27">
        <v>23.44</v>
      </c>
      <c r="F470" s="27">
        <v>0</v>
      </c>
      <c r="G470" s="17">
        <f t="shared" si="69"/>
        <v>2344</v>
      </c>
      <c r="H470" s="33">
        <f t="shared" si="74"/>
        <v>2344</v>
      </c>
      <c r="I470" s="34">
        <f t="shared" si="75"/>
        <v>0</v>
      </c>
      <c r="J470" s="35"/>
    </row>
    <row r="471" spans="1:10" s="36" customFormat="1" ht="13.5">
      <c r="A471" s="63">
        <v>23</v>
      </c>
      <c r="B471" s="64" t="s">
        <v>181</v>
      </c>
      <c r="C471" s="65"/>
      <c r="D471" s="65"/>
      <c r="E471" s="66"/>
      <c r="F471" s="66"/>
      <c r="G471" s="67"/>
      <c r="H471" s="85"/>
      <c r="I471" s="86"/>
      <c r="J471" s="35"/>
    </row>
    <row r="472" spans="1:10" s="36" customFormat="1" ht="13.5">
      <c r="A472" s="52" t="s">
        <v>382</v>
      </c>
      <c r="B472" s="53" t="s">
        <v>182</v>
      </c>
      <c r="C472" s="31" t="s">
        <v>4</v>
      </c>
      <c r="D472" s="19">
        <v>15</v>
      </c>
      <c r="E472" s="28">
        <v>7.6</v>
      </c>
      <c r="F472" s="28">
        <v>161.37</v>
      </c>
      <c r="G472" s="17">
        <f t="shared" si="69"/>
        <v>2534.5500000000002</v>
      </c>
      <c r="H472" s="33">
        <f t="shared" ref="H472" si="76">E472*D472</f>
        <v>114</v>
      </c>
      <c r="I472" s="34">
        <f t="shared" ref="I472" si="77">F472*D472</f>
        <v>2420.5500000000002</v>
      </c>
      <c r="J472" s="35"/>
    </row>
    <row r="473" spans="1:10" s="36" customFormat="1" ht="13.5">
      <c r="A473" s="52" t="s">
        <v>383</v>
      </c>
      <c r="B473" s="53" t="s">
        <v>183</v>
      </c>
      <c r="C473" s="31" t="s">
        <v>184</v>
      </c>
      <c r="D473" s="19">
        <v>1</v>
      </c>
      <c r="E473" s="28">
        <v>53.52</v>
      </c>
      <c r="F473" s="28">
        <v>1136.32</v>
      </c>
      <c r="G473" s="17">
        <f t="shared" si="69"/>
        <v>1189.8399999999999</v>
      </c>
      <c r="H473" s="33">
        <f t="shared" ref="H473:H481" si="78">E473*D473</f>
        <v>53.52</v>
      </c>
      <c r="I473" s="34">
        <f t="shared" ref="I473:I481" si="79">F473*D473</f>
        <v>1136.32</v>
      </c>
      <c r="J473" s="35"/>
    </row>
    <row r="474" spans="1:10" s="36" customFormat="1" ht="13.5">
      <c r="A474" s="52" t="s">
        <v>384</v>
      </c>
      <c r="B474" s="53" t="s">
        <v>185</v>
      </c>
      <c r="C474" s="31" t="s">
        <v>184</v>
      </c>
      <c r="D474" s="19">
        <v>1</v>
      </c>
      <c r="E474" s="27">
        <v>45.89</v>
      </c>
      <c r="F474" s="27">
        <v>966.71</v>
      </c>
      <c r="G474" s="17">
        <f t="shared" si="69"/>
        <v>1012.6</v>
      </c>
      <c r="H474" s="33">
        <f t="shared" si="78"/>
        <v>45.89</v>
      </c>
      <c r="I474" s="34">
        <f t="shared" si="79"/>
        <v>966.71</v>
      </c>
      <c r="J474" s="35"/>
    </row>
    <row r="475" spans="1:10" s="36" customFormat="1" ht="13.5">
      <c r="A475" s="52" t="s">
        <v>385</v>
      </c>
      <c r="B475" s="53" t="s">
        <v>186</v>
      </c>
      <c r="C475" s="31" t="s">
        <v>184</v>
      </c>
      <c r="D475" s="19">
        <v>1</v>
      </c>
      <c r="E475" s="28">
        <v>53.23</v>
      </c>
      <c r="F475" s="28">
        <v>1129.5899999999999</v>
      </c>
      <c r="G475" s="17">
        <f t="shared" si="69"/>
        <v>1182.82</v>
      </c>
      <c r="H475" s="33">
        <f t="shared" si="78"/>
        <v>53.23</v>
      </c>
      <c r="I475" s="34">
        <f t="shared" si="79"/>
        <v>1129.5899999999999</v>
      </c>
      <c r="J475" s="35"/>
    </row>
    <row r="476" spans="1:10" s="36" customFormat="1" ht="13.5">
      <c r="A476" s="52" t="s">
        <v>386</v>
      </c>
      <c r="B476" s="53" t="s">
        <v>187</v>
      </c>
      <c r="C476" s="31" t="s">
        <v>184</v>
      </c>
      <c r="D476" s="19">
        <v>1</v>
      </c>
      <c r="E476" s="28">
        <v>78.13</v>
      </c>
      <c r="F476" s="28">
        <v>1658.11</v>
      </c>
      <c r="G476" s="17">
        <f t="shared" si="69"/>
        <v>1736.2399999999998</v>
      </c>
      <c r="H476" s="33">
        <f t="shared" si="78"/>
        <v>78.13</v>
      </c>
      <c r="I476" s="34">
        <f t="shared" si="79"/>
        <v>1658.11</v>
      </c>
      <c r="J476" s="35"/>
    </row>
    <row r="477" spans="1:10" s="36" customFormat="1" ht="13.5">
      <c r="A477" s="52" t="s">
        <v>387</v>
      </c>
      <c r="B477" s="53" t="s">
        <v>188</v>
      </c>
      <c r="C477" s="31" t="s">
        <v>184</v>
      </c>
      <c r="D477" s="19">
        <v>1</v>
      </c>
      <c r="E477" s="28">
        <v>63</v>
      </c>
      <c r="F477" s="28">
        <v>1336.98</v>
      </c>
      <c r="G477" s="17">
        <f t="shared" si="69"/>
        <v>1399.98</v>
      </c>
      <c r="H477" s="33">
        <f t="shared" si="78"/>
        <v>63</v>
      </c>
      <c r="I477" s="34">
        <f t="shared" si="79"/>
        <v>1336.98</v>
      </c>
      <c r="J477" s="35"/>
    </row>
    <row r="478" spans="1:10" s="36" customFormat="1" ht="13.5">
      <c r="A478" s="52" t="s">
        <v>388</v>
      </c>
      <c r="B478" s="53" t="s">
        <v>189</v>
      </c>
      <c r="C478" s="31" t="s">
        <v>184</v>
      </c>
      <c r="D478" s="19">
        <v>1</v>
      </c>
      <c r="E478" s="28">
        <v>60.68</v>
      </c>
      <c r="F478" s="28">
        <v>1287.72</v>
      </c>
      <c r="G478" s="17">
        <f t="shared" si="69"/>
        <v>1348.4</v>
      </c>
      <c r="H478" s="33">
        <f t="shared" si="78"/>
        <v>60.68</v>
      </c>
      <c r="I478" s="34">
        <f t="shared" si="79"/>
        <v>1287.72</v>
      </c>
      <c r="J478" s="35"/>
    </row>
    <row r="479" spans="1:10" s="36" customFormat="1" ht="13.5">
      <c r="A479" s="52" t="s">
        <v>389</v>
      </c>
      <c r="B479" s="53" t="s">
        <v>190</v>
      </c>
      <c r="C479" s="31" t="s">
        <v>184</v>
      </c>
      <c r="D479" s="19">
        <v>1</v>
      </c>
      <c r="E479" s="28">
        <v>63</v>
      </c>
      <c r="F479" s="28">
        <v>1336.96</v>
      </c>
      <c r="G479" s="17">
        <f t="shared" si="69"/>
        <v>1399.96</v>
      </c>
      <c r="H479" s="33">
        <f t="shared" si="78"/>
        <v>63</v>
      </c>
      <c r="I479" s="34">
        <f t="shared" si="79"/>
        <v>1336.96</v>
      </c>
      <c r="J479" s="35"/>
    </row>
    <row r="480" spans="1:10" s="36" customFormat="1" ht="13.5">
      <c r="A480" s="52" t="s">
        <v>390</v>
      </c>
      <c r="B480" s="53" t="s">
        <v>191</v>
      </c>
      <c r="C480" s="31" t="s">
        <v>184</v>
      </c>
      <c r="D480" s="19">
        <v>1</v>
      </c>
      <c r="E480" s="28">
        <v>63.33</v>
      </c>
      <c r="F480" s="28">
        <v>1344.09</v>
      </c>
      <c r="G480" s="17">
        <f t="shared" si="69"/>
        <v>1407.4199999999998</v>
      </c>
      <c r="H480" s="33">
        <f t="shared" si="78"/>
        <v>63.33</v>
      </c>
      <c r="I480" s="34">
        <f t="shared" si="79"/>
        <v>1344.09</v>
      </c>
      <c r="J480" s="35"/>
    </row>
    <row r="481" spans="1:10" s="36" customFormat="1" ht="27">
      <c r="A481" s="52" t="s">
        <v>653</v>
      </c>
      <c r="B481" s="53" t="s">
        <v>883</v>
      </c>
      <c r="C481" s="31" t="s">
        <v>719</v>
      </c>
      <c r="D481" s="19">
        <v>200</v>
      </c>
      <c r="E481" s="27">
        <v>0.03</v>
      </c>
      <c r="F481" s="27">
        <v>0.64</v>
      </c>
      <c r="G481" s="17">
        <f t="shared" si="69"/>
        <v>134</v>
      </c>
      <c r="H481" s="33">
        <f t="shared" si="78"/>
        <v>6</v>
      </c>
      <c r="I481" s="34">
        <f t="shared" si="79"/>
        <v>128</v>
      </c>
      <c r="J481" s="35"/>
    </row>
    <row r="482" spans="1:10" s="36" customFormat="1" ht="13.5">
      <c r="A482" s="63">
        <v>24</v>
      </c>
      <c r="B482" s="64" t="s">
        <v>192</v>
      </c>
      <c r="C482" s="65"/>
      <c r="D482" s="65"/>
      <c r="E482" s="66"/>
      <c r="F482" s="66"/>
      <c r="G482" s="67"/>
      <c r="H482" s="85"/>
      <c r="I482" s="86"/>
      <c r="J482" s="35"/>
    </row>
    <row r="483" spans="1:10" s="36" customFormat="1" ht="14.25" thickBot="1">
      <c r="A483" s="76" t="s">
        <v>694</v>
      </c>
      <c r="B483" s="77" t="s">
        <v>884</v>
      </c>
      <c r="C483" s="78" t="s">
        <v>720</v>
      </c>
      <c r="D483" s="79">
        <v>80</v>
      </c>
      <c r="E483" s="108">
        <v>9.6</v>
      </c>
      <c r="F483" s="108">
        <v>38.4</v>
      </c>
      <c r="G483" s="80">
        <f t="shared" si="69"/>
        <v>3840</v>
      </c>
      <c r="H483" s="33">
        <f t="shared" ref="H483:H487" si="80">E483*D483</f>
        <v>768</v>
      </c>
      <c r="I483" s="34">
        <f>F483*D483</f>
        <v>3072</v>
      </c>
      <c r="J483" s="35"/>
    </row>
    <row r="484" spans="1:10" s="58" customFormat="1" ht="13.5" customHeight="1">
      <c r="A484" s="128" t="s">
        <v>945</v>
      </c>
      <c r="B484" s="129"/>
      <c r="C484" s="129"/>
      <c r="D484" s="129"/>
      <c r="E484" s="129"/>
      <c r="F484" s="130"/>
      <c r="G484" s="69">
        <f>SUM(G11:G483)</f>
        <v>1189792.4849999996</v>
      </c>
      <c r="H484" s="87">
        <f>SUM(H14:H483)</f>
        <v>630427.81232520996</v>
      </c>
      <c r="I484" s="88">
        <f>SUM(I14:I483)</f>
        <v>313851.93767478992</v>
      </c>
      <c r="J484" s="116"/>
    </row>
    <row r="485" spans="1:10" s="58" customFormat="1" ht="13.5" customHeight="1">
      <c r="A485" s="125" t="s">
        <v>946</v>
      </c>
      <c r="B485" s="126"/>
      <c r="C485" s="126"/>
      <c r="D485" s="126"/>
      <c r="E485" s="126"/>
      <c r="F485" s="127"/>
      <c r="G485" s="68">
        <f>SUM(H11:H483)*1.2223</f>
        <v>857136.40038697887</v>
      </c>
      <c r="H485" s="89">
        <f t="shared" si="80"/>
        <v>0</v>
      </c>
      <c r="I485" s="90">
        <f t="shared" ref="I485:I487" si="81">F485*D485</f>
        <v>0</v>
      </c>
      <c r="J485" s="91"/>
    </row>
    <row r="486" spans="1:10" s="58" customFormat="1" ht="13.5" customHeight="1">
      <c r="A486" s="125" t="s">
        <v>947</v>
      </c>
      <c r="B486" s="126"/>
      <c r="C486" s="126"/>
      <c r="D486" s="126"/>
      <c r="E486" s="126"/>
      <c r="F486" s="127"/>
      <c r="G486" s="68">
        <f>SUM(I11:I483)*1.2223</f>
        <v>597146.9540285205</v>
      </c>
      <c r="H486" s="89">
        <f t="shared" si="80"/>
        <v>0</v>
      </c>
      <c r="I486" s="90">
        <f t="shared" si="81"/>
        <v>0</v>
      </c>
      <c r="J486" s="91"/>
    </row>
    <row r="487" spans="1:10" s="58" customFormat="1" ht="14.25" customHeight="1" thickBot="1">
      <c r="A487" s="122" t="s">
        <v>948</v>
      </c>
      <c r="B487" s="123"/>
      <c r="C487" s="123"/>
      <c r="D487" s="123"/>
      <c r="E487" s="123"/>
      <c r="F487" s="124"/>
      <c r="G487" s="82">
        <f>G485+G486</f>
        <v>1454283.3544154994</v>
      </c>
      <c r="H487" s="87">
        <f t="shared" si="80"/>
        <v>0</v>
      </c>
      <c r="I487" s="88">
        <f t="shared" si="81"/>
        <v>0</v>
      </c>
    </row>
    <row r="489" spans="1:10">
      <c r="A489" s="1" t="s">
        <v>693</v>
      </c>
    </row>
    <row r="490" spans="1:10">
      <c r="A490" s="1" t="s">
        <v>966</v>
      </c>
    </row>
  </sheetData>
  <autoFilter ref="A9:I487"/>
  <mergeCells count="14">
    <mergeCell ref="A487:F487"/>
    <mergeCell ref="A486:F486"/>
    <mergeCell ref="A485:F485"/>
    <mergeCell ref="A484:F484"/>
    <mergeCell ref="A2:G3"/>
    <mergeCell ref="F4:G4"/>
    <mergeCell ref="A4:E4"/>
    <mergeCell ref="A6:G6"/>
    <mergeCell ref="E8:F8"/>
    <mergeCell ref="G8:G9"/>
    <mergeCell ref="D8:D9"/>
    <mergeCell ref="C8:C9"/>
    <mergeCell ref="B8:B9"/>
    <mergeCell ref="A8:A9"/>
  </mergeCells>
  <printOptions horizontalCentered="1"/>
  <pageMargins left="0.59055118110236227" right="0.19685039370078741" top="0.98425196850393704" bottom="0.59055118110236227" header="0.31496062992125984" footer="0.31496062992125984"/>
  <pageSetup paperSize="9" scale="90" orientation="landscape" horizontalDpi="4294967292" r:id="rId1"/>
  <drawing r:id="rId2"/>
  <legacyDrawing r:id="rId3"/>
  <oleObjects>
    <mc:AlternateContent xmlns:mc="http://schemas.openxmlformats.org/markup-compatibility/2006">
      <mc:Choice Requires="x14">
        <oleObject progId="Word.Picture.8" shapeId="1025" r:id="rId4">
          <objectPr defaultSize="0" autoPict="0" r:id="rId5">
            <anchor moveWithCells="1" sizeWithCells="1">
              <from>
                <xdr:col>0</xdr:col>
                <xdr:colOff>304800</xdr:colOff>
                <xdr:row>1</xdr:row>
                <xdr:rowOff>95250</xdr:rowOff>
              </from>
              <to>
                <xdr:col>1</xdr:col>
                <xdr:colOff>523875</xdr:colOff>
                <xdr:row>2</xdr:row>
                <xdr:rowOff>409575</xdr:rowOff>
              </to>
            </anchor>
          </objectPr>
        </oleObject>
      </mc:Choice>
      <mc:Fallback>
        <oleObject progId="Word.Picture.8" shapeId="1025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A490"/>
  <sheetViews>
    <sheetView view="pageBreakPreview" zoomScale="115" zoomScaleNormal="100" zoomScaleSheetLayoutView="115" workbookViewId="0">
      <selection activeCell="A6" sqref="A6:G6"/>
    </sheetView>
  </sheetViews>
  <sheetFormatPr defaultColWidth="9.140625" defaultRowHeight="15"/>
  <cols>
    <col min="1" max="1" width="10.28515625" style="1" customWidth="1"/>
    <col min="2" max="2" width="85.28515625" style="8" customWidth="1"/>
    <col min="3" max="4" width="10.28515625" style="2" customWidth="1"/>
    <col min="5" max="6" width="11.140625" style="25" customWidth="1"/>
    <col min="7" max="7" width="13.85546875" style="4" bestFit="1" customWidth="1"/>
    <col min="8" max="9" width="9.5703125" style="3" hidden="1" customWidth="1"/>
    <col min="10" max="10" width="11.85546875" style="1" bestFit="1" customWidth="1"/>
    <col min="11" max="11" width="10.42578125" style="10" bestFit="1" customWidth="1"/>
    <col min="12" max="12" width="13.140625" style="12" customWidth="1"/>
    <col min="13" max="14" width="9.7109375" style="11" customWidth="1"/>
    <col min="15" max="16384" width="9.140625" style="1"/>
  </cols>
  <sheetData>
    <row r="1" spans="1:27" ht="15.75" thickBot="1"/>
    <row r="2" spans="1:27" ht="41.25" customHeight="1">
      <c r="A2" s="131" t="s">
        <v>659</v>
      </c>
      <c r="B2" s="132"/>
      <c r="C2" s="132"/>
      <c r="D2" s="132"/>
      <c r="E2" s="132"/>
      <c r="F2" s="132"/>
      <c r="G2" s="133"/>
      <c r="H2" s="5"/>
      <c r="I2" s="5"/>
    </row>
    <row r="3" spans="1:27" ht="41.25" customHeight="1">
      <c r="A3" s="134"/>
      <c r="B3" s="135"/>
      <c r="C3" s="135"/>
      <c r="D3" s="135"/>
      <c r="E3" s="135"/>
      <c r="F3" s="135"/>
      <c r="G3" s="136"/>
      <c r="H3" s="5"/>
      <c r="I3" s="5"/>
    </row>
    <row r="4" spans="1:27" ht="60" customHeight="1">
      <c r="A4" s="139" t="s">
        <v>949</v>
      </c>
      <c r="B4" s="140"/>
      <c r="C4" s="140"/>
      <c r="D4" s="140"/>
      <c r="E4" s="140"/>
      <c r="F4" s="137" t="s">
        <v>970</v>
      </c>
      <c r="G4" s="138"/>
      <c r="H4" s="5"/>
      <c r="I4" s="5"/>
      <c r="K4" s="1"/>
      <c r="L4" s="1"/>
      <c r="M4" s="1"/>
      <c r="N4" s="1"/>
    </row>
    <row r="5" spans="1:27" ht="8.25" customHeight="1">
      <c r="A5" s="15"/>
      <c r="B5" s="14"/>
      <c r="C5" s="14"/>
      <c r="D5" s="14"/>
      <c r="E5" s="24"/>
      <c r="F5" s="24"/>
      <c r="G5" s="16"/>
      <c r="H5" s="5"/>
      <c r="I5" s="5"/>
      <c r="K5" s="1"/>
      <c r="L5" s="1"/>
      <c r="M5" s="1"/>
      <c r="N5" s="1"/>
    </row>
    <row r="6" spans="1:27" ht="24.75" customHeight="1" thickBot="1">
      <c r="A6" s="141" t="s">
        <v>972</v>
      </c>
      <c r="B6" s="142"/>
      <c r="C6" s="142"/>
      <c r="D6" s="142"/>
      <c r="E6" s="142"/>
      <c r="F6" s="142"/>
      <c r="G6" s="143"/>
      <c r="H6" s="5"/>
      <c r="I6" s="5"/>
      <c r="K6" s="1"/>
      <c r="L6" s="1"/>
      <c r="M6" s="1"/>
      <c r="N6" s="1"/>
    </row>
    <row r="7" spans="1:27" ht="8.25" customHeight="1" thickBot="1">
      <c r="A7" s="15"/>
      <c r="B7" s="14"/>
      <c r="C7" s="14"/>
      <c r="D7" s="14"/>
      <c r="E7" s="24"/>
      <c r="F7" s="24"/>
      <c r="G7" s="16"/>
      <c r="H7" s="5"/>
      <c r="I7" s="5"/>
      <c r="K7" s="1"/>
      <c r="L7" s="1"/>
      <c r="M7" s="1"/>
      <c r="N7" s="1"/>
    </row>
    <row r="8" spans="1:27" ht="18.75" customHeight="1">
      <c r="A8" s="149" t="s">
        <v>394</v>
      </c>
      <c r="B8" s="147" t="s">
        <v>395</v>
      </c>
      <c r="C8" s="147" t="s">
        <v>396</v>
      </c>
      <c r="D8" s="147" t="s">
        <v>397</v>
      </c>
      <c r="E8" s="144" t="s">
        <v>457</v>
      </c>
      <c r="F8" s="144"/>
      <c r="G8" s="145" t="s">
        <v>458</v>
      </c>
      <c r="H8" s="5"/>
      <c r="I8" s="5"/>
      <c r="K8" s="1"/>
      <c r="L8" s="1"/>
      <c r="M8" s="1"/>
      <c r="N8" s="1"/>
    </row>
    <row r="9" spans="1:27" s="6" customFormat="1" ht="21" customHeight="1" thickBot="1">
      <c r="A9" s="150"/>
      <c r="B9" s="148"/>
      <c r="C9" s="148"/>
      <c r="D9" s="148"/>
      <c r="E9" s="81" t="s">
        <v>398</v>
      </c>
      <c r="F9" s="81" t="s">
        <v>391</v>
      </c>
      <c r="G9" s="146"/>
      <c r="H9" s="9" t="s">
        <v>392</v>
      </c>
      <c r="I9" s="7" t="s">
        <v>393</v>
      </c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</row>
    <row r="10" spans="1:27" s="13" customFormat="1">
      <c r="A10" s="70">
        <v>1</v>
      </c>
      <c r="B10" s="71" t="s">
        <v>460</v>
      </c>
      <c r="C10" s="72"/>
      <c r="D10" s="72"/>
      <c r="E10" s="73"/>
      <c r="F10" s="73"/>
      <c r="G10" s="74"/>
      <c r="H10" s="83"/>
      <c r="I10" s="84"/>
      <c r="J10" s="6"/>
      <c r="K10" s="6"/>
      <c r="L10" s="6"/>
      <c r="M10" s="6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</row>
    <row r="11" spans="1:27" s="46" customFormat="1">
      <c r="A11" s="41" t="s">
        <v>428</v>
      </c>
      <c r="B11" s="42" t="s">
        <v>969</v>
      </c>
      <c r="C11" s="43" t="s">
        <v>432</v>
      </c>
      <c r="D11" s="117">
        <f>SUM(G14:G483)/100*10/(E11+F11)</f>
        <v>1</v>
      </c>
      <c r="E11" s="27">
        <v>56656.785000000018</v>
      </c>
      <c r="F11" s="27">
        <v>37771.190000000017</v>
      </c>
      <c r="G11" s="23">
        <v>94427.975000000035</v>
      </c>
      <c r="H11" s="44">
        <f>E11*D11</f>
        <v>56656.785000000018</v>
      </c>
      <c r="I11" s="45">
        <f>F11*D11</f>
        <v>37771.190000000017</v>
      </c>
      <c r="J11" s="6"/>
      <c r="K11" s="6"/>
      <c r="L11" s="6"/>
      <c r="M11" s="6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</row>
    <row r="12" spans="1:27" s="36" customFormat="1">
      <c r="A12" s="41" t="s">
        <v>193</v>
      </c>
      <c r="B12" s="30" t="s">
        <v>942</v>
      </c>
      <c r="C12" s="31" t="s">
        <v>432</v>
      </c>
      <c r="D12" s="117">
        <f>SUM(G14:G483)/100*15/(E12+F12)</f>
        <v>1</v>
      </c>
      <c r="E12" s="27">
        <v>14164.196250000006</v>
      </c>
      <c r="F12" s="27">
        <v>127477.76625000004</v>
      </c>
      <c r="G12" s="17">
        <v>141641.96250000005</v>
      </c>
      <c r="H12" s="44">
        <f t="shared" ref="H12:H15" si="0">E12*D12</f>
        <v>14164.196250000006</v>
      </c>
      <c r="I12" s="45">
        <f t="shared" ref="I12:I15" si="1">F12*D12</f>
        <v>127477.76625000004</v>
      </c>
      <c r="J12" s="61"/>
      <c r="K12" s="61"/>
      <c r="L12" s="61"/>
      <c r="M12" s="6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</row>
    <row r="13" spans="1:27" s="36" customFormat="1" ht="13.5">
      <c r="A13" s="41" t="s">
        <v>429</v>
      </c>
      <c r="B13" s="37" t="s">
        <v>943</v>
      </c>
      <c r="C13" s="31" t="s">
        <v>432</v>
      </c>
      <c r="D13" s="117">
        <f>SUM(G14:G483)/100*1/(E13+F13)</f>
        <v>1</v>
      </c>
      <c r="E13" s="27">
        <v>0</v>
      </c>
      <c r="F13" s="27">
        <v>9442.7975000000042</v>
      </c>
      <c r="G13" s="17">
        <v>9442.7975000000042</v>
      </c>
      <c r="H13" s="44">
        <f t="shared" si="0"/>
        <v>0</v>
      </c>
      <c r="I13" s="45">
        <f t="shared" si="1"/>
        <v>9442.7975000000042</v>
      </c>
      <c r="J13" s="61"/>
      <c r="K13" s="62"/>
      <c r="L13" s="62"/>
    </row>
    <row r="14" spans="1:27" s="36" customFormat="1" ht="13.5">
      <c r="A14" s="41" t="s">
        <v>940</v>
      </c>
      <c r="B14" s="37" t="s">
        <v>459</v>
      </c>
      <c r="C14" s="38" t="s">
        <v>432</v>
      </c>
      <c r="D14" s="32">
        <v>2</v>
      </c>
      <c r="E14" s="27">
        <v>0</v>
      </c>
      <c r="F14" s="27">
        <v>233.94</v>
      </c>
      <c r="G14" s="17">
        <f t="shared" ref="G14:G15" si="2">(D14*E14)+(D14*F14)</f>
        <v>467.88</v>
      </c>
      <c r="H14" s="44">
        <f t="shared" si="0"/>
        <v>0</v>
      </c>
      <c r="I14" s="45">
        <f t="shared" si="1"/>
        <v>467.88</v>
      </c>
      <c r="J14" s="35"/>
    </row>
    <row r="15" spans="1:27" s="36" customFormat="1" ht="13.5">
      <c r="A15" s="60" t="s">
        <v>941</v>
      </c>
      <c r="B15" s="37" t="s">
        <v>5</v>
      </c>
      <c r="C15" s="31" t="s">
        <v>6</v>
      </c>
      <c r="D15" s="32">
        <v>5000</v>
      </c>
      <c r="E15" s="27">
        <v>1.53</v>
      </c>
      <c r="F15" s="27">
        <v>0</v>
      </c>
      <c r="G15" s="17">
        <f t="shared" si="2"/>
        <v>7650</v>
      </c>
      <c r="H15" s="44">
        <f t="shared" si="0"/>
        <v>7650</v>
      </c>
      <c r="I15" s="45">
        <f t="shared" si="1"/>
        <v>0</v>
      </c>
      <c r="J15" s="61"/>
      <c r="K15" s="62"/>
      <c r="L15" s="62"/>
    </row>
    <row r="16" spans="1:27" s="36" customFormat="1" ht="13.5">
      <c r="A16" s="63">
        <v>2</v>
      </c>
      <c r="B16" s="64" t="s">
        <v>416</v>
      </c>
      <c r="C16" s="65"/>
      <c r="D16" s="65"/>
      <c r="E16" s="66"/>
      <c r="F16" s="66"/>
      <c r="G16" s="67"/>
      <c r="H16" s="85">
        <f t="shared" ref="H16:H75" si="3">E16*D16</f>
        <v>0</v>
      </c>
      <c r="I16" s="86">
        <f t="shared" ref="I16:I80" si="4">F16*D16</f>
        <v>0</v>
      </c>
      <c r="J16" s="35"/>
    </row>
    <row r="17" spans="1:10" s="36" customFormat="1" ht="13.5">
      <c r="A17" s="29" t="s">
        <v>194</v>
      </c>
      <c r="B17" s="30" t="s">
        <v>461</v>
      </c>
      <c r="C17" s="31" t="s">
        <v>4</v>
      </c>
      <c r="D17" s="39">
        <v>40</v>
      </c>
      <c r="E17" s="26">
        <v>0</v>
      </c>
      <c r="F17" s="26">
        <v>103.51</v>
      </c>
      <c r="G17" s="17">
        <f t="shared" ref="G17:G22" si="5">(D17*E17)+(D17*F17)</f>
        <v>4140.4000000000005</v>
      </c>
      <c r="H17" s="33">
        <f t="shared" si="3"/>
        <v>0</v>
      </c>
      <c r="I17" s="34">
        <f t="shared" si="4"/>
        <v>4140.4000000000005</v>
      </c>
      <c r="J17" s="35"/>
    </row>
    <row r="18" spans="1:10" s="36" customFormat="1" ht="13.5">
      <c r="A18" s="29" t="s">
        <v>195</v>
      </c>
      <c r="B18" s="30" t="s">
        <v>462</v>
      </c>
      <c r="C18" s="31" t="s">
        <v>4</v>
      </c>
      <c r="D18" s="39">
        <v>40</v>
      </c>
      <c r="E18" s="26">
        <v>0</v>
      </c>
      <c r="F18" s="26">
        <v>32.79</v>
      </c>
      <c r="G18" s="17">
        <f t="shared" si="5"/>
        <v>1311.6</v>
      </c>
      <c r="H18" s="33">
        <f t="shared" si="3"/>
        <v>0</v>
      </c>
      <c r="I18" s="34">
        <f t="shared" si="4"/>
        <v>1311.6</v>
      </c>
      <c r="J18" s="35"/>
    </row>
    <row r="19" spans="1:10" s="36" customFormat="1" ht="13.5">
      <c r="A19" s="29" t="s">
        <v>714</v>
      </c>
      <c r="B19" s="30" t="s">
        <v>715</v>
      </c>
      <c r="C19" s="31" t="s">
        <v>1</v>
      </c>
      <c r="D19" s="39">
        <v>80</v>
      </c>
      <c r="E19" s="26">
        <v>0</v>
      </c>
      <c r="F19" s="26">
        <v>201.12</v>
      </c>
      <c r="G19" s="17">
        <f t="shared" si="5"/>
        <v>16089.6</v>
      </c>
      <c r="H19" s="33">
        <f t="shared" si="3"/>
        <v>0</v>
      </c>
      <c r="I19" s="34">
        <f t="shared" si="4"/>
        <v>16089.6</v>
      </c>
      <c r="J19" s="35"/>
    </row>
    <row r="20" spans="1:10" s="36" customFormat="1" ht="13.5">
      <c r="A20" s="29" t="s">
        <v>196</v>
      </c>
      <c r="B20" s="30" t="s">
        <v>2</v>
      </c>
      <c r="C20" s="31" t="s">
        <v>1</v>
      </c>
      <c r="D20" s="39">
        <v>80</v>
      </c>
      <c r="E20" s="26">
        <v>0</v>
      </c>
      <c r="F20" s="26">
        <v>144.16</v>
      </c>
      <c r="G20" s="17">
        <f t="shared" si="5"/>
        <v>11532.8</v>
      </c>
      <c r="H20" s="33">
        <f t="shared" si="3"/>
        <v>0</v>
      </c>
      <c r="I20" s="34">
        <f t="shared" si="4"/>
        <v>11532.8</v>
      </c>
      <c r="J20" s="35"/>
    </row>
    <row r="21" spans="1:10" s="36" customFormat="1" ht="25.5" customHeight="1">
      <c r="A21" s="29" t="s">
        <v>716</v>
      </c>
      <c r="B21" s="30" t="s">
        <v>717</v>
      </c>
      <c r="C21" s="31" t="s">
        <v>4</v>
      </c>
      <c r="D21" s="39">
        <v>50</v>
      </c>
      <c r="E21" s="26">
        <v>0</v>
      </c>
      <c r="F21" s="26">
        <v>25.03</v>
      </c>
      <c r="G21" s="17">
        <f t="shared" si="5"/>
        <v>1251.5</v>
      </c>
      <c r="H21" s="33">
        <f t="shared" si="3"/>
        <v>0</v>
      </c>
      <c r="I21" s="34">
        <f t="shared" si="4"/>
        <v>1251.5</v>
      </c>
      <c r="J21" s="35"/>
    </row>
    <row r="22" spans="1:10" s="36" customFormat="1" ht="13.5">
      <c r="A22" s="29" t="s">
        <v>197</v>
      </c>
      <c r="B22" s="30" t="s">
        <v>3</v>
      </c>
      <c r="C22" s="31" t="s">
        <v>4</v>
      </c>
      <c r="D22" s="39">
        <v>50</v>
      </c>
      <c r="E22" s="26">
        <v>0</v>
      </c>
      <c r="F22" s="26">
        <v>18.02</v>
      </c>
      <c r="G22" s="17">
        <f t="shared" si="5"/>
        <v>901</v>
      </c>
      <c r="H22" s="33">
        <f t="shared" si="3"/>
        <v>0</v>
      </c>
      <c r="I22" s="34">
        <f t="shared" si="4"/>
        <v>901</v>
      </c>
      <c r="J22" s="35"/>
    </row>
    <row r="23" spans="1:10" s="36" customFormat="1" ht="13.5">
      <c r="A23" s="63">
        <v>3</v>
      </c>
      <c r="B23" s="64" t="s">
        <v>962</v>
      </c>
      <c r="C23" s="65"/>
      <c r="D23" s="65"/>
      <c r="E23" s="66"/>
      <c r="F23" s="66"/>
      <c r="G23" s="67"/>
      <c r="H23" s="85">
        <f t="shared" si="3"/>
        <v>0</v>
      </c>
      <c r="I23" s="86">
        <f t="shared" si="4"/>
        <v>0</v>
      </c>
      <c r="J23" s="35"/>
    </row>
    <row r="24" spans="1:10" s="36" customFormat="1" ht="27.75" customHeight="1">
      <c r="A24" s="29" t="s">
        <v>198</v>
      </c>
      <c r="B24" s="30" t="s">
        <v>628</v>
      </c>
      <c r="C24" s="31" t="s">
        <v>718</v>
      </c>
      <c r="D24" s="19">
        <v>50</v>
      </c>
      <c r="E24" s="26">
        <v>7.03</v>
      </c>
      <c r="F24" s="26">
        <v>12.71</v>
      </c>
      <c r="G24" s="17">
        <f>(D24*E24)+(D24*F24)</f>
        <v>987</v>
      </c>
      <c r="H24" s="33">
        <f t="shared" si="3"/>
        <v>351.5</v>
      </c>
      <c r="I24" s="34">
        <f t="shared" si="4"/>
        <v>635.5</v>
      </c>
      <c r="J24" s="35"/>
    </row>
    <row r="25" spans="1:10" s="36" customFormat="1" ht="13.5">
      <c r="A25" s="29" t="s">
        <v>623</v>
      </c>
      <c r="B25" s="30" t="s">
        <v>445</v>
      </c>
      <c r="C25" s="31" t="s">
        <v>0</v>
      </c>
      <c r="D25" s="19">
        <v>1</v>
      </c>
      <c r="E25" s="27">
        <v>1760.35</v>
      </c>
      <c r="F25" s="27">
        <v>1136.51</v>
      </c>
      <c r="G25" s="17">
        <f>(D25*E25)+(D25*F25)</f>
        <v>2896.8599999999997</v>
      </c>
      <c r="H25" s="33">
        <f t="shared" si="3"/>
        <v>1760.35</v>
      </c>
      <c r="I25" s="34">
        <f t="shared" si="4"/>
        <v>1136.51</v>
      </c>
      <c r="J25" s="35"/>
    </row>
    <row r="26" spans="1:10" s="36" customFormat="1" ht="13.5">
      <c r="A26" s="63">
        <v>4</v>
      </c>
      <c r="B26" s="64" t="s">
        <v>654</v>
      </c>
      <c r="C26" s="65"/>
      <c r="D26" s="65"/>
      <c r="E26" s="66"/>
      <c r="F26" s="66"/>
      <c r="G26" s="67"/>
      <c r="H26" s="85">
        <f t="shared" si="3"/>
        <v>0</v>
      </c>
      <c r="I26" s="86">
        <f t="shared" si="4"/>
        <v>0</v>
      </c>
      <c r="J26" s="35"/>
    </row>
    <row r="27" spans="1:10" s="36" customFormat="1" ht="13.5">
      <c r="A27" s="29" t="s">
        <v>199</v>
      </c>
      <c r="B27" s="30" t="s">
        <v>8</v>
      </c>
      <c r="C27" s="31" t="s">
        <v>719</v>
      </c>
      <c r="D27" s="19">
        <v>10</v>
      </c>
      <c r="E27" s="26">
        <v>0</v>
      </c>
      <c r="F27" s="26">
        <v>24.68</v>
      </c>
      <c r="G27" s="17">
        <f t="shared" ref="G27:G90" si="6">(D27*E27)+(D27*F27)</f>
        <v>246.8</v>
      </c>
      <c r="H27" s="33">
        <f t="shared" si="3"/>
        <v>0</v>
      </c>
      <c r="I27" s="34">
        <f t="shared" si="4"/>
        <v>246.8</v>
      </c>
      <c r="J27" s="35"/>
    </row>
    <row r="28" spans="1:10" s="36" customFormat="1" ht="13.5">
      <c r="A28" s="29" t="s">
        <v>200</v>
      </c>
      <c r="B28" s="30" t="s">
        <v>9</v>
      </c>
      <c r="C28" s="31" t="s">
        <v>720</v>
      </c>
      <c r="D28" s="19">
        <v>10</v>
      </c>
      <c r="E28" s="26">
        <v>12.12</v>
      </c>
      <c r="F28" s="26">
        <v>35.42</v>
      </c>
      <c r="G28" s="17">
        <f t="shared" si="6"/>
        <v>475.40000000000003</v>
      </c>
      <c r="H28" s="33">
        <f t="shared" si="3"/>
        <v>121.19999999999999</v>
      </c>
      <c r="I28" s="34">
        <f t="shared" si="4"/>
        <v>354.20000000000005</v>
      </c>
      <c r="J28" s="35"/>
    </row>
    <row r="29" spans="1:10" s="36" customFormat="1" ht="13.5">
      <c r="A29" s="29" t="s">
        <v>201</v>
      </c>
      <c r="B29" s="30" t="s">
        <v>10</v>
      </c>
      <c r="C29" s="31" t="s">
        <v>720</v>
      </c>
      <c r="D29" s="19">
        <v>10</v>
      </c>
      <c r="E29" s="26">
        <v>22.83</v>
      </c>
      <c r="F29" s="26">
        <v>66.55</v>
      </c>
      <c r="G29" s="17">
        <f t="shared" si="6"/>
        <v>893.8</v>
      </c>
      <c r="H29" s="33">
        <f t="shared" si="3"/>
        <v>228.29999999999998</v>
      </c>
      <c r="I29" s="34">
        <f t="shared" si="4"/>
        <v>665.5</v>
      </c>
      <c r="J29" s="35"/>
    </row>
    <row r="30" spans="1:10" s="36" customFormat="1" ht="13.5">
      <c r="A30" s="29" t="s">
        <v>202</v>
      </c>
      <c r="B30" s="30" t="s">
        <v>11</v>
      </c>
      <c r="C30" s="31" t="s">
        <v>720</v>
      </c>
      <c r="D30" s="19">
        <v>10</v>
      </c>
      <c r="E30" s="26">
        <v>0</v>
      </c>
      <c r="F30" s="26">
        <v>149.83000000000001</v>
      </c>
      <c r="G30" s="17">
        <f t="shared" si="6"/>
        <v>1498.3000000000002</v>
      </c>
      <c r="H30" s="33">
        <f t="shared" si="3"/>
        <v>0</v>
      </c>
      <c r="I30" s="34">
        <f t="shared" si="4"/>
        <v>1498.3000000000002</v>
      </c>
      <c r="J30" s="35"/>
    </row>
    <row r="31" spans="1:10" s="36" customFormat="1" ht="13.5">
      <c r="A31" s="29" t="s">
        <v>203</v>
      </c>
      <c r="B31" s="30" t="s">
        <v>12</v>
      </c>
      <c r="C31" s="31" t="s">
        <v>719</v>
      </c>
      <c r="D31" s="19">
        <v>50</v>
      </c>
      <c r="E31" s="26">
        <v>0</v>
      </c>
      <c r="F31" s="26">
        <v>20.86</v>
      </c>
      <c r="G31" s="17">
        <f t="shared" si="6"/>
        <v>1043</v>
      </c>
      <c r="H31" s="33">
        <f t="shared" si="3"/>
        <v>0</v>
      </c>
      <c r="I31" s="34">
        <f t="shared" si="4"/>
        <v>1043</v>
      </c>
      <c r="J31" s="35"/>
    </row>
    <row r="32" spans="1:10" s="36" customFormat="1" ht="13.5">
      <c r="A32" s="29" t="s">
        <v>430</v>
      </c>
      <c r="B32" s="30" t="s">
        <v>721</v>
      </c>
      <c r="C32" s="31" t="s">
        <v>719</v>
      </c>
      <c r="D32" s="19">
        <v>50</v>
      </c>
      <c r="E32" s="26">
        <v>0</v>
      </c>
      <c r="F32" s="26">
        <v>18.149999999999999</v>
      </c>
      <c r="G32" s="17">
        <f t="shared" si="6"/>
        <v>907.49999999999989</v>
      </c>
      <c r="H32" s="33">
        <f t="shared" si="3"/>
        <v>0</v>
      </c>
      <c r="I32" s="34">
        <f t="shared" si="4"/>
        <v>907.49999999999989</v>
      </c>
      <c r="J32" s="35"/>
    </row>
    <row r="33" spans="1:10" s="36" customFormat="1" ht="13.5">
      <c r="A33" s="29" t="s">
        <v>204</v>
      </c>
      <c r="B33" s="30" t="s">
        <v>13</v>
      </c>
      <c r="C33" s="31" t="s">
        <v>719</v>
      </c>
      <c r="D33" s="19">
        <v>50</v>
      </c>
      <c r="E33" s="26">
        <v>0.96</v>
      </c>
      <c r="F33" s="26">
        <v>3.38</v>
      </c>
      <c r="G33" s="17">
        <f t="shared" si="6"/>
        <v>217</v>
      </c>
      <c r="H33" s="33">
        <f t="shared" si="3"/>
        <v>48</v>
      </c>
      <c r="I33" s="34">
        <f t="shared" si="4"/>
        <v>169</v>
      </c>
      <c r="J33" s="35"/>
    </row>
    <row r="34" spans="1:10" s="36" customFormat="1" ht="27" customHeight="1">
      <c r="A34" s="29" t="s">
        <v>431</v>
      </c>
      <c r="B34" s="30" t="s">
        <v>662</v>
      </c>
      <c r="C34" s="31" t="s">
        <v>719</v>
      </c>
      <c r="D34" s="19">
        <v>10</v>
      </c>
      <c r="E34" s="26">
        <v>0</v>
      </c>
      <c r="F34" s="26">
        <v>9.33</v>
      </c>
      <c r="G34" s="17">
        <f t="shared" si="6"/>
        <v>93.3</v>
      </c>
      <c r="H34" s="33">
        <f t="shared" si="3"/>
        <v>0</v>
      </c>
      <c r="I34" s="34">
        <f t="shared" si="4"/>
        <v>93.3</v>
      </c>
      <c r="J34" s="35"/>
    </row>
    <row r="35" spans="1:10" s="36" customFormat="1" ht="13.5">
      <c r="A35" s="29" t="s">
        <v>463</v>
      </c>
      <c r="B35" s="30" t="s">
        <v>722</v>
      </c>
      <c r="C35" s="31" t="s">
        <v>719</v>
      </c>
      <c r="D35" s="19">
        <v>75</v>
      </c>
      <c r="E35" s="26">
        <v>0</v>
      </c>
      <c r="F35" s="26">
        <v>14.57</v>
      </c>
      <c r="G35" s="17">
        <f t="shared" si="6"/>
        <v>1092.75</v>
      </c>
      <c r="H35" s="33">
        <f t="shared" si="3"/>
        <v>0</v>
      </c>
      <c r="I35" s="34">
        <f t="shared" si="4"/>
        <v>1092.75</v>
      </c>
      <c r="J35" s="35"/>
    </row>
    <row r="36" spans="1:10" s="36" customFormat="1" ht="13.5">
      <c r="A36" s="29" t="s">
        <v>464</v>
      </c>
      <c r="B36" s="30" t="s">
        <v>723</v>
      </c>
      <c r="C36" s="31" t="s">
        <v>719</v>
      </c>
      <c r="D36" s="19">
        <v>10</v>
      </c>
      <c r="E36" s="26">
        <v>0</v>
      </c>
      <c r="F36" s="26">
        <v>16.420000000000002</v>
      </c>
      <c r="G36" s="17">
        <f t="shared" si="6"/>
        <v>164.20000000000002</v>
      </c>
      <c r="H36" s="33">
        <f t="shared" si="3"/>
        <v>0</v>
      </c>
      <c r="I36" s="34">
        <f t="shared" si="4"/>
        <v>164.20000000000002</v>
      </c>
      <c r="J36" s="35"/>
    </row>
    <row r="37" spans="1:10" s="36" customFormat="1" ht="13.5">
      <c r="A37" s="29" t="s">
        <v>465</v>
      </c>
      <c r="B37" s="30" t="s">
        <v>724</v>
      </c>
      <c r="C37" s="31" t="s">
        <v>719</v>
      </c>
      <c r="D37" s="19">
        <v>10</v>
      </c>
      <c r="E37" s="26">
        <v>0</v>
      </c>
      <c r="F37" s="26">
        <v>24.63</v>
      </c>
      <c r="G37" s="17">
        <f t="shared" si="6"/>
        <v>246.29999999999998</v>
      </c>
      <c r="H37" s="33">
        <f t="shared" si="3"/>
        <v>0</v>
      </c>
      <c r="I37" s="34">
        <f t="shared" si="4"/>
        <v>246.29999999999998</v>
      </c>
      <c r="J37" s="35"/>
    </row>
    <row r="38" spans="1:10" s="36" customFormat="1" ht="13.5">
      <c r="A38" s="29" t="s">
        <v>205</v>
      </c>
      <c r="B38" s="30" t="s">
        <v>14</v>
      </c>
      <c r="C38" s="31" t="s">
        <v>719</v>
      </c>
      <c r="D38" s="19">
        <v>10</v>
      </c>
      <c r="E38" s="26">
        <v>0</v>
      </c>
      <c r="F38" s="26">
        <v>18.47</v>
      </c>
      <c r="G38" s="17">
        <f t="shared" si="6"/>
        <v>184.7</v>
      </c>
      <c r="H38" s="33">
        <f t="shared" si="3"/>
        <v>0</v>
      </c>
      <c r="I38" s="34">
        <f t="shared" si="4"/>
        <v>184.7</v>
      </c>
      <c r="J38" s="35"/>
    </row>
    <row r="39" spans="1:10" s="36" customFormat="1" ht="13.5">
      <c r="A39" s="29" t="s">
        <v>206</v>
      </c>
      <c r="B39" s="30" t="s">
        <v>15</v>
      </c>
      <c r="C39" s="31" t="s">
        <v>719</v>
      </c>
      <c r="D39" s="19">
        <v>10</v>
      </c>
      <c r="E39" s="26">
        <v>0</v>
      </c>
      <c r="F39" s="26">
        <v>20.53</v>
      </c>
      <c r="G39" s="17">
        <f t="shared" si="6"/>
        <v>205.3</v>
      </c>
      <c r="H39" s="33">
        <f t="shared" si="3"/>
        <v>0</v>
      </c>
      <c r="I39" s="34">
        <f t="shared" si="4"/>
        <v>205.3</v>
      </c>
      <c r="J39" s="35"/>
    </row>
    <row r="40" spans="1:10" s="36" customFormat="1" ht="13.5">
      <c r="A40" s="29" t="s">
        <v>466</v>
      </c>
      <c r="B40" s="40" t="s">
        <v>725</v>
      </c>
      <c r="C40" s="31" t="s">
        <v>719</v>
      </c>
      <c r="D40" s="19">
        <v>150</v>
      </c>
      <c r="E40" s="27">
        <v>0</v>
      </c>
      <c r="F40" s="27">
        <v>16.420000000000002</v>
      </c>
      <c r="G40" s="17">
        <f t="shared" si="6"/>
        <v>2463.0000000000005</v>
      </c>
      <c r="H40" s="33">
        <f t="shared" si="3"/>
        <v>0</v>
      </c>
      <c r="I40" s="34">
        <f t="shared" si="4"/>
        <v>2463.0000000000005</v>
      </c>
      <c r="J40" s="35"/>
    </row>
    <row r="41" spans="1:10" s="36" customFormat="1" ht="13.5">
      <c r="A41" s="29" t="s">
        <v>207</v>
      </c>
      <c r="B41" s="30" t="s">
        <v>16</v>
      </c>
      <c r="C41" s="31" t="s">
        <v>719</v>
      </c>
      <c r="D41" s="19">
        <v>100</v>
      </c>
      <c r="E41" s="26">
        <v>0.65</v>
      </c>
      <c r="F41" s="26">
        <v>2.2999999999999998</v>
      </c>
      <c r="G41" s="17">
        <f t="shared" si="6"/>
        <v>295</v>
      </c>
      <c r="H41" s="33">
        <f t="shared" si="3"/>
        <v>65</v>
      </c>
      <c r="I41" s="34">
        <f t="shared" si="4"/>
        <v>229.99999999999997</v>
      </c>
      <c r="J41" s="35"/>
    </row>
    <row r="42" spans="1:10" s="36" customFormat="1" ht="13.5">
      <c r="A42" s="29" t="s">
        <v>208</v>
      </c>
      <c r="B42" s="30" t="s">
        <v>702</v>
      </c>
      <c r="C42" s="31" t="s">
        <v>720</v>
      </c>
      <c r="D42" s="19">
        <v>10</v>
      </c>
      <c r="E42" s="26">
        <v>0</v>
      </c>
      <c r="F42" s="26">
        <v>61.26</v>
      </c>
      <c r="G42" s="17">
        <f t="shared" si="6"/>
        <v>612.6</v>
      </c>
      <c r="H42" s="33">
        <f t="shared" si="3"/>
        <v>0</v>
      </c>
      <c r="I42" s="34">
        <f t="shared" si="4"/>
        <v>612.6</v>
      </c>
      <c r="J42" s="35"/>
    </row>
    <row r="43" spans="1:10" s="36" customFormat="1" ht="13.5">
      <c r="A43" s="29" t="s">
        <v>209</v>
      </c>
      <c r="B43" s="30" t="s">
        <v>17</v>
      </c>
      <c r="C43" s="31" t="s">
        <v>7</v>
      </c>
      <c r="D43" s="19">
        <v>10</v>
      </c>
      <c r="E43" s="26">
        <v>0</v>
      </c>
      <c r="F43" s="26">
        <v>74.84</v>
      </c>
      <c r="G43" s="17">
        <f t="shared" si="6"/>
        <v>748.40000000000009</v>
      </c>
      <c r="H43" s="33">
        <f t="shared" si="3"/>
        <v>0</v>
      </c>
      <c r="I43" s="34">
        <f t="shared" si="4"/>
        <v>748.40000000000009</v>
      </c>
      <c r="J43" s="35"/>
    </row>
    <row r="44" spans="1:10" s="36" customFormat="1" ht="13.5">
      <c r="A44" s="29" t="s">
        <v>210</v>
      </c>
      <c r="B44" s="30" t="s">
        <v>18</v>
      </c>
      <c r="C44" s="31" t="s">
        <v>7</v>
      </c>
      <c r="D44" s="19">
        <v>5</v>
      </c>
      <c r="E44" s="26">
        <v>0</v>
      </c>
      <c r="F44" s="26">
        <v>51</v>
      </c>
      <c r="G44" s="17">
        <f t="shared" si="6"/>
        <v>255</v>
      </c>
      <c r="H44" s="33">
        <f t="shared" si="3"/>
        <v>0</v>
      </c>
      <c r="I44" s="34">
        <f t="shared" si="4"/>
        <v>255</v>
      </c>
      <c r="J44" s="35"/>
    </row>
    <row r="45" spans="1:10" s="36" customFormat="1" ht="13.5">
      <c r="A45" s="29" t="s">
        <v>211</v>
      </c>
      <c r="B45" s="30" t="s">
        <v>19</v>
      </c>
      <c r="C45" s="31" t="s">
        <v>719</v>
      </c>
      <c r="D45" s="19">
        <v>50</v>
      </c>
      <c r="E45" s="26">
        <v>6.2</v>
      </c>
      <c r="F45" s="26">
        <v>4.57</v>
      </c>
      <c r="G45" s="17">
        <f t="shared" si="6"/>
        <v>538.5</v>
      </c>
      <c r="H45" s="33">
        <f t="shared" si="3"/>
        <v>310</v>
      </c>
      <c r="I45" s="34">
        <f t="shared" si="4"/>
        <v>228.5</v>
      </c>
      <c r="J45" s="35"/>
    </row>
    <row r="46" spans="1:10" s="36" customFormat="1" ht="13.5">
      <c r="A46" s="29" t="s">
        <v>467</v>
      </c>
      <c r="B46" s="30" t="s">
        <v>20</v>
      </c>
      <c r="C46" s="31" t="s">
        <v>7</v>
      </c>
      <c r="D46" s="19">
        <v>5</v>
      </c>
      <c r="E46" s="27">
        <v>0</v>
      </c>
      <c r="F46" s="27">
        <v>369.4</v>
      </c>
      <c r="G46" s="17">
        <f t="shared" si="6"/>
        <v>1847</v>
      </c>
      <c r="H46" s="33">
        <f t="shared" si="3"/>
        <v>0</v>
      </c>
      <c r="I46" s="34">
        <f t="shared" si="4"/>
        <v>1847</v>
      </c>
      <c r="J46" s="35"/>
    </row>
    <row r="47" spans="1:10" s="36" customFormat="1" ht="13.5">
      <c r="A47" s="29" t="s">
        <v>212</v>
      </c>
      <c r="B47" s="30" t="s">
        <v>21</v>
      </c>
      <c r="C47" s="31" t="s">
        <v>7</v>
      </c>
      <c r="D47" s="19">
        <v>1</v>
      </c>
      <c r="E47" s="27">
        <v>0</v>
      </c>
      <c r="F47" s="27">
        <v>1064.75</v>
      </c>
      <c r="G47" s="17">
        <f t="shared" si="6"/>
        <v>1064.75</v>
      </c>
      <c r="H47" s="33">
        <f t="shared" si="3"/>
        <v>0</v>
      </c>
      <c r="I47" s="34">
        <f t="shared" si="4"/>
        <v>1064.75</v>
      </c>
      <c r="J47" s="35"/>
    </row>
    <row r="48" spans="1:10" s="36" customFormat="1" ht="13.5">
      <c r="A48" s="29" t="s">
        <v>213</v>
      </c>
      <c r="B48" s="30" t="s">
        <v>22</v>
      </c>
      <c r="C48" s="31" t="s">
        <v>719</v>
      </c>
      <c r="D48" s="19">
        <v>25</v>
      </c>
      <c r="E48" s="26">
        <v>0.4</v>
      </c>
      <c r="F48" s="26">
        <v>1.25</v>
      </c>
      <c r="G48" s="17">
        <f t="shared" si="6"/>
        <v>41.25</v>
      </c>
      <c r="H48" s="33">
        <f t="shared" si="3"/>
        <v>10</v>
      </c>
      <c r="I48" s="34">
        <f t="shared" si="4"/>
        <v>31.25</v>
      </c>
      <c r="J48" s="35"/>
    </row>
    <row r="49" spans="1:10" s="36" customFormat="1" ht="13.5">
      <c r="A49" s="29" t="s">
        <v>214</v>
      </c>
      <c r="B49" s="30" t="s">
        <v>23</v>
      </c>
      <c r="C49" s="31" t="s">
        <v>24</v>
      </c>
      <c r="D49" s="19">
        <v>100</v>
      </c>
      <c r="E49" s="26">
        <v>0</v>
      </c>
      <c r="F49" s="26">
        <v>2.38</v>
      </c>
      <c r="G49" s="17">
        <f t="shared" si="6"/>
        <v>238</v>
      </c>
      <c r="H49" s="33">
        <f t="shared" si="3"/>
        <v>0</v>
      </c>
      <c r="I49" s="34">
        <f t="shared" si="4"/>
        <v>238</v>
      </c>
      <c r="J49" s="35"/>
    </row>
    <row r="50" spans="1:10" s="36" customFormat="1" ht="13.5">
      <c r="A50" s="29" t="s">
        <v>468</v>
      </c>
      <c r="B50" s="30" t="s">
        <v>726</v>
      </c>
      <c r="C50" s="31" t="s">
        <v>719</v>
      </c>
      <c r="D50" s="19">
        <v>20</v>
      </c>
      <c r="E50" s="26">
        <v>0</v>
      </c>
      <c r="F50" s="26">
        <v>24.68</v>
      </c>
      <c r="G50" s="17">
        <f t="shared" si="6"/>
        <v>493.6</v>
      </c>
      <c r="H50" s="33">
        <f t="shared" si="3"/>
        <v>0</v>
      </c>
      <c r="I50" s="34">
        <f t="shared" si="4"/>
        <v>493.6</v>
      </c>
      <c r="J50" s="35"/>
    </row>
    <row r="51" spans="1:10" s="36" customFormat="1" ht="13.5">
      <c r="A51" s="29" t="s">
        <v>215</v>
      </c>
      <c r="B51" s="30" t="s">
        <v>25</v>
      </c>
      <c r="C51" s="31" t="s">
        <v>719</v>
      </c>
      <c r="D51" s="19">
        <v>20</v>
      </c>
      <c r="E51" s="26">
        <v>1.08</v>
      </c>
      <c r="F51" s="26">
        <v>3.82</v>
      </c>
      <c r="G51" s="17">
        <f t="shared" si="6"/>
        <v>98</v>
      </c>
      <c r="H51" s="33">
        <f t="shared" si="3"/>
        <v>21.6</v>
      </c>
      <c r="I51" s="34">
        <f t="shared" si="4"/>
        <v>76.399999999999991</v>
      </c>
      <c r="J51" s="35"/>
    </row>
    <row r="52" spans="1:10" s="36" customFormat="1" ht="13.5">
      <c r="A52" s="29" t="s">
        <v>469</v>
      </c>
      <c r="B52" s="30" t="s">
        <v>727</v>
      </c>
      <c r="C52" s="31" t="s">
        <v>719</v>
      </c>
      <c r="D52" s="19">
        <v>20</v>
      </c>
      <c r="E52" s="27">
        <v>0.28999999999999998</v>
      </c>
      <c r="F52" s="27">
        <v>1.19</v>
      </c>
      <c r="G52" s="17">
        <f t="shared" si="6"/>
        <v>29.599999999999998</v>
      </c>
      <c r="H52" s="33">
        <f t="shared" si="3"/>
        <v>5.8</v>
      </c>
      <c r="I52" s="34">
        <f t="shared" si="4"/>
        <v>23.799999999999997</v>
      </c>
      <c r="J52" s="35"/>
    </row>
    <row r="53" spans="1:10" s="36" customFormat="1" ht="13.5">
      <c r="A53" s="29" t="s">
        <v>216</v>
      </c>
      <c r="B53" s="30" t="s">
        <v>26</v>
      </c>
      <c r="C53" s="31" t="s">
        <v>719</v>
      </c>
      <c r="D53" s="19">
        <v>50</v>
      </c>
      <c r="E53" s="26">
        <v>0</v>
      </c>
      <c r="F53" s="26">
        <v>8.1999999999999993</v>
      </c>
      <c r="G53" s="17">
        <f t="shared" si="6"/>
        <v>409.99999999999994</v>
      </c>
      <c r="H53" s="33">
        <f t="shared" si="3"/>
        <v>0</v>
      </c>
      <c r="I53" s="34">
        <f t="shared" si="4"/>
        <v>409.99999999999994</v>
      </c>
      <c r="J53" s="35"/>
    </row>
    <row r="54" spans="1:10" s="36" customFormat="1" ht="13.5">
      <c r="A54" s="29" t="s">
        <v>217</v>
      </c>
      <c r="B54" s="30" t="s">
        <v>27</v>
      </c>
      <c r="C54" s="31" t="s">
        <v>719</v>
      </c>
      <c r="D54" s="19">
        <v>50</v>
      </c>
      <c r="E54" s="26">
        <v>0</v>
      </c>
      <c r="F54" s="26">
        <v>12.31</v>
      </c>
      <c r="G54" s="17">
        <f t="shared" si="6"/>
        <v>615.5</v>
      </c>
      <c r="H54" s="33">
        <f t="shared" si="3"/>
        <v>0</v>
      </c>
      <c r="I54" s="34">
        <f t="shared" si="4"/>
        <v>615.5</v>
      </c>
      <c r="J54" s="35"/>
    </row>
    <row r="55" spans="1:10" s="36" customFormat="1" ht="13.5">
      <c r="A55" s="29" t="s">
        <v>470</v>
      </c>
      <c r="B55" s="30" t="s">
        <v>728</v>
      </c>
      <c r="C55" s="31" t="s">
        <v>719</v>
      </c>
      <c r="D55" s="19">
        <v>200</v>
      </c>
      <c r="E55" s="27">
        <v>0.65</v>
      </c>
      <c r="F55" s="27">
        <v>2.2999999999999998</v>
      </c>
      <c r="G55" s="17">
        <f t="shared" si="6"/>
        <v>590</v>
      </c>
      <c r="H55" s="33">
        <f t="shared" si="3"/>
        <v>130</v>
      </c>
      <c r="I55" s="34">
        <f t="shared" si="4"/>
        <v>459.99999999999994</v>
      </c>
      <c r="J55" s="35"/>
    </row>
    <row r="56" spans="1:10" s="36" customFormat="1" ht="27">
      <c r="A56" s="29" t="s">
        <v>471</v>
      </c>
      <c r="B56" s="30" t="s">
        <v>729</v>
      </c>
      <c r="C56" s="31" t="s">
        <v>7</v>
      </c>
      <c r="D56" s="19">
        <v>6</v>
      </c>
      <c r="E56" s="27">
        <v>165.4</v>
      </c>
      <c r="F56" s="27">
        <v>230.98</v>
      </c>
      <c r="G56" s="17">
        <f t="shared" si="6"/>
        <v>2378.2799999999997</v>
      </c>
      <c r="H56" s="33">
        <f t="shared" si="3"/>
        <v>992.40000000000009</v>
      </c>
      <c r="I56" s="34">
        <f t="shared" si="4"/>
        <v>1385.8799999999999</v>
      </c>
      <c r="J56" s="35"/>
    </row>
    <row r="57" spans="1:10" s="36" customFormat="1" ht="13.5">
      <c r="A57" s="29" t="s">
        <v>472</v>
      </c>
      <c r="B57" s="30" t="s">
        <v>730</v>
      </c>
      <c r="C57" s="31" t="s">
        <v>7</v>
      </c>
      <c r="D57" s="19">
        <v>6</v>
      </c>
      <c r="E57" s="27">
        <v>83.43</v>
      </c>
      <c r="F57" s="27">
        <v>116.54</v>
      </c>
      <c r="G57" s="17">
        <f t="shared" si="6"/>
        <v>1199.8200000000002</v>
      </c>
      <c r="H57" s="33">
        <f t="shared" si="3"/>
        <v>500.58000000000004</v>
      </c>
      <c r="I57" s="34">
        <f t="shared" si="4"/>
        <v>699.24</v>
      </c>
      <c r="J57" s="35"/>
    </row>
    <row r="58" spans="1:10" s="36" customFormat="1" ht="13.5">
      <c r="A58" s="29" t="s">
        <v>932</v>
      </c>
      <c r="B58" s="30" t="s">
        <v>705</v>
      </c>
      <c r="C58" s="31" t="s">
        <v>24</v>
      </c>
      <c r="D58" s="19">
        <v>10</v>
      </c>
      <c r="E58" s="27">
        <v>0</v>
      </c>
      <c r="F58" s="27">
        <v>4.21</v>
      </c>
      <c r="G58" s="17">
        <f>(D58*E58)+(D58*F58)</f>
        <v>42.1</v>
      </c>
      <c r="H58" s="33">
        <f t="shared" si="3"/>
        <v>0</v>
      </c>
      <c r="I58" s="34">
        <f t="shared" si="4"/>
        <v>42.1</v>
      </c>
      <c r="J58" s="35"/>
    </row>
    <row r="59" spans="1:10" s="36" customFormat="1" ht="13.5">
      <c r="A59" s="29" t="s">
        <v>933</v>
      </c>
      <c r="B59" s="30" t="s">
        <v>706</v>
      </c>
      <c r="C59" s="31" t="s">
        <v>24</v>
      </c>
      <c r="D59" s="19">
        <v>10</v>
      </c>
      <c r="E59" s="27">
        <v>0</v>
      </c>
      <c r="F59" s="27">
        <v>5.74</v>
      </c>
      <c r="G59" s="17">
        <f t="shared" si="6"/>
        <v>57.400000000000006</v>
      </c>
      <c r="H59" s="33">
        <f t="shared" si="3"/>
        <v>0</v>
      </c>
      <c r="I59" s="34">
        <f t="shared" si="4"/>
        <v>57.400000000000006</v>
      </c>
      <c r="J59" s="35"/>
    </row>
    <row r="60" spans="1:10" s="36" customFormat="1" ht="13.5">
      <c r="A60" s="29" t="s">
        <v>934</v>
      </c>
      <c r="B60" s="30" t="s">
        <v>28</v>
      </c>
      <c r="C60" s="31" t="s">
        <v>7</v>
      </c>
      <c r="D60" s="19">
        <v>10</v>
      </c>
      <c r="E60" s="27">
        <v>0</v>
      </c>
      <c r="F60" s="27">
        <v>40.340000000000003</v>
      </c>
      <c r="G60" s="17">
        <f t="shared" si="6"/>
        <v>403.40000000000003</v>
      </c>
      <c r="H60" s="33">
        <f t="shared" si="3"/>
        <v>0</v>
      </c>
      <c r="I60" s="34">
        <f t="shared" si="4"/>
        <v>403.40000000000003</v>
      </c>
      <c r="J60" s="35"/>
    </row>
    <row r="61" spans="1:10" s="36" customFormat="1" ht="13.5">
      <c r="A61" s="29" t="s">
        <v>935</v>
      </c>
      <c r="B61" s="30" t="s">
        <v>731</v>
      </c>
      <c r="C61" s="31" t="s">
        <v>7</v>
      </c>
      <c r="D61" s="19">
        <v>10</v>
      </c>
      <c r="E61" s="27">
        <v>0</v>
      </c>
      <c r="F61" s="27">
        <v>120.51</v>
      </c>
      <c r="G61" s="17">
        <f t="shared" si="6"/>
        <v>1205.1000000000001</v>
      </c>
      <c r="H61" s="33">
        <f t="shared" si="3"/>
        <v>0</v>
      </c>
      <c r="I61" s="34">
        <f t="shared" si="4"/>
        <v>1205.1000000000001</v>
      </c>
      <c r="J61" s="35"/>
    </row>
    <row r="62" spans="1:10" s="36" customFormat="1" ht="13.5">
      <c r="A62" s="29" t="s">
        <v>936</v>
      </c>
      <c r="B62" s="30" t="s">
        <v>426</v>
      </c>
      <c r="C62" s="31" t="s">
        <v>719</v>
      </c>
      <c r="D62" s="19">
        <v>10</v>
      </c>
      <c r="E62" s="27">
        <v>1.82</v>
      </c>
      <c r="F62" s="27">
        <v>6.13</v>
      </c>
      <c r="G62" s="17">
        <f t="shared" si="6"/>
        <v>79.5</v>
      </c>
      <c r="H62" s="33">
        <f t="shared" si="3"/>
        <v>18.2</v>
      </c>
      <c r="I62" s="34">
        <f t="shared" si="4"/>
        <v>61.3</v>
      </c>
      <c r="J62" s="35"/>
    </row>
    <row r="63" spans="1:10" s="36" customFormat="1" ht="13.5">
      <c r="A63" s="29" t="s">
        <v>937</v>
      </c>
      <c r="B63" s="30" t="s">
        <v>708</v>
      </c>
      <c r="C63" s="31" t="s">
        <v>7</v>
      </c>
      <c r="D63" s="19">
        <v>2</v>
      </c>
      <c r="E63" s="27">
        <v>0</v>
      </c>
      <c r="F63" s="27">
        <v>68.06</v>
      </c>
      <c r="G63" s="17">
        <f t="shared" si="6"/>
        <v>136.12</v>
      </c>
      <c r="H63" s="33">
        <f t="shared" si="3"/>
        <v>0</v>
      </c>
      <c r="I63" s="34">
        <f t="shared" si="4"/>
        <v>136.12</v>
      </c>
      <c r="J63" s="35"/>
    </row>
    <row r="64" spans="1:10" s="36" customFormat="1" ht="13.5">
      <c r="A64" s="29" t="s">
        <v>938</v>
      </c>
      <c r="B64" s="30" t="s">
        <v>707</v>
      </c>
      <c r="C64" s="31" t="s">
        <v>24</v>
      </c>
      <c r="D64" s="19">
        <v>5</v>
      </c>
      <c r="E64" s="27">
        <v>0</v>
      </c>
      <c r="F64" s="27">
        <v>15.09</v>
      </c>
      <c r="G64" s="17">
        <f t="shared" si="6"/>
        <v>75.45</v>
      </c>
      <c r="H64" s="33">
        <f t="shared" si="3"/>
        <v>0</v>
      </c>
      <c r="I64" s="34">
        <f t="shared" si="4"/>
        <v>75.45</v>
      </c>
      <c r="J64" s="35"/>
    </row>
    <row r="65" spans="1:10" s="36" customFormat="1" ht="13.5">
      <c r="A65" s="29" t="s">
        <v>939</v>
      </c>
      <c r="B65" s="40" t="s">
        <v>29</v>
      </c>
      <c r="C65" s="31" t="s">
        <v>719</v>
      </c>
      <c r="D65" s="19">
        <v>10</v>
      </c>
      <c r="E65" s="27">
        <v>90.73</v>
      </c>
      <c r="F65" s="27">
        <v>25.35</v>
      </c>
      <c r="G65" s="17">
        <f t="shared" si="6"/>
        <v>1160.8000000000002</v>
      </c>
      <c r="H65" s="33">
        <f t="shared" si="3"/>
        <v>907.30000000000007</v>
      </c>
      <c r="I65" s="34">
        <f t="shared" si="4"/>
        <v>253.5</v>
      </c>
      <c r="J65" s="35"/>
    </row>
    <row r="66" spans="1:10" s="36" customFormat="1" ht="13.5">
      <c r="A66" s="63">
        <v>5</v>
      </c>
      <c r="B66" s="64" t="s">
        <v>30</v>
      </c>
      <c r="C66" s="65"/>
      <c r="D66" s="65"/>
      <c r="E66" s="66"/>
      <c r="F66" s="66"/>
      <c r="G66" s="67"/>
      <c r="H66" s="85">
        <f t="shared" si="3"/>
        <v>0</v>
      </c>
      <c r="I66" s="86">
        <f t="shared" si="4"/>
        <v>0</v>
      </c>
      <c r="J66" s="35"/>
    </row>
    <row r="67" spans="1:10" s="36" customFormat="1" ht="13.5">
      <c r="A67" s="29" t="s">
        <v>218</v>
      </c>
      <c r="B67" s="40" t="s">
        <v>31</v>
      </c>
      <c r="C67" s="31" t="s">
        <v>719</v>
      </c>
      <c r="D67" s="19">
        <v>40</v>
      </c>
      <c r="E67" s="27">
        <v>11.93</v>
      </c>
      <c r="F67" s="27">
        <v>14.27</v>
      </c>
      <c r="G67" s="17">
        <f t="shared" si="6"/>
        <v>1048</v>
      </c>
      <c r="H67" s="33">
        <f t="shared" si="3"/>
        <v>477.2</v>
      </c>
      <c r="I67" s="34">
        <f t="shared" si="4"/>
        <v>570.79999999999995</v>
      </c>
      <c r="J67" s="35"/>
    </row>
    <row r="68" spans="1:10" s="36" customFormat="1" ht="13.5">
      <c r="A68" s="29" t="s">
        <v>474</v>
      </c>
      <c r="B68" s="30" t="s">
        <v>732</v>
      </c>
      <c r="C68" s="31" t="s">
        <v>719</v>
      </c>
      <c r="D68" s="19">
        <v>30</v>
      </c>
      <c r="E68" s="27">
        <v>56.33</v>
      </c>
      <c r="F68" s="27">
        <v>2.66</v>
      </c>
      <c r="G68" s="17">
        <f t="shared" si="6"/>
        <v>1769.6999999999998</v>
      </c>
      <c r="H68" s="33">
        <f t="shared" si="3"/>
        <v>1689.8999999999999</v>
      </c>
      <c r="I68" s="34">
        <f t="shared" si="4"/>
        <v>79.800000000000011</v>
      </c>
      <c r="J68" s="35"/>
    </row>
    <row r="69" spans="1:10" s="36" customFormat="1" ht="13.5">
      <c r="A69" s="29" t="s">
        <v>475</v>
      </c>
      <c r="B69" s="30" t="s">
        <v>733</v>
      </c>
      <c r="C69" s="31" t="s">
        <v>719</v>
      </c>
      <c r="D69" s="19">
        <v>30</v>
      </c>
      <c r="E69" s="27">
        <v>55.18</v>
      </c>
      <c r="F69" s="27">
        <v>3.46</v>
      </c>
      <c r="G69" s="17">
        <f t="shared" si="6"/>
        <v>1759.2</v>
      </c>
      <c r="H69" s="33">
        <f t="shared" si="3"/>
        <v>1655.4</v>
      </c>
      <c r="I69" s="34">
        <f t="shared" si="4"/>
        <v>103.8</v>
      </c>
      <c r="J69" s="35"/>
    </row>
    <row r="70" spans="1:10" s="36" customFormat="1" ht="13.5">
      <c r="A70" s="29" t="s">
        <v>219</v>
      </c>
      <c r="B70" s="40" t="s">
        <v>32</v>
      </c>
      <c r="C70" s="31" t="s">
        <v>24</v>
      </c>
      <c r="D70" s="19">
        <v>50</v>
      </c>
      <c r="E70" s="27">
        <v>11.02</v>
      </c>
      <c r="F70" s="27">
        <v>7.35</v>
      </c>
      <c r="G70" s="17">
        <f t="shared" si="6"/>
        <v>918.5</v>
      </c>
      <c r="H70" s="33">
        <f t="shared" si="3"/>
        <v>551</v>
      </c>
      <c r="I70" s="34">
        <f t="shared" si="4"/>
        <v>367.5</v>
      </c>
      <c r="J70" s="35"/>
    </row>
    <row r="71" spans="1:10" s="36" customFormat="1" ht="13.5">
      <c r="A71" s="29" t="s">
        <v>434</v>
      </c>
      <c r="B71" s="30" t="s">
        <v>734</v>
      </c>
      <c r="C71" s="31" t="s">
        <v>719</v>
      </c>
      <c r="D71" s="19">
        <v>10</v>
      </c>
      <c r="E71" s="27">
        <v>9.07</v>
      </c>
      <c r="F71" s="27">
        <v>9.9600000000000009</v>
      </c>
      <c r="G71" s="17">
        <f t="shared" si="6"/>
        <v>190.3</v>
      </c>
      <c r="H71" s="33">
        <f t="shared" si="3"/>
        <v>90.7</v>
      </c>
      <c r="I71" s="34">
        <f t="shared" si="4"/>
        <v>99.600000000000009</v>
      </c>
      <c r="J71" s="35"/>
    </row>
    <row r="72" spans="1:10" s="36" customFormat="1" ht="13.5">
      <c r="A72" s="29" t="s">
        <v>220</v>
      </c>
      <c r="B72" s="40" t="s">
        <v>33</v>
      </c>
      <c r="C72" s="31" t="s">
        <v>24</v>
      </c>
      <c r="D72" s="19">
        <v>20</v>
      </c>
      <c r="E72" s="27">
        <v>17.260000000000002</v>
      </c>
      <c r="F72" s="27">
        <v>11.49</v>
      </c>
      <c r="G72" s="17">
        <f t="shared" si="6"/>
        <v>575</v>
      </c>
      <c r="H72" s="33">
        <f t="shared" si="3"/>
        <v>345.20000000000005</v>
      </c>
      <c r="I72" s="34">
        <f t="shared" si="4"/>
        <v>229.8</v>
      </c>
      <c r="J72" s="35"/>
    </row>
    <row r="73" spans="1:10" s="36" customFormat="1" ht="13.5">
      <c r="A73" s="29" t="s">
        <v>476</v>
      </c>
      <c r="B73" s="30" t="s">
        <v>735</v>
      </c>
      <c r="C73" s="31" t="s">
        <v>719</v>
      </c>
      <c r="D73" s="19">
        <v>200</v>
      </c>
      <c r="E73" s="27">
        <v>30.71</v>
      </c>
      <c r="F73" s="27">
        <v>13.63</v>
      </c>
      <c r="G73" s="17">
        <f t="shared" si="6"/>
        <v>8868</v>
      </c>
      <c r="H73" s="33">
        <f t="shared" si="3"/>
        <v>6142</v>
      </c>
      <c r="I73" s="34">
        <f t="shared" si="4"/>
        <v>2726</v>
      </c>
      <c r="J73" s="35"/>
    </row>
    <row r="74" spans="1:10" s="36" customFormat="1" ht="13.5">
      <c r="A74" s="29" t="s">
        <v>477</v>
      </c>
      <c r="B74" s="30" t="s">
        <v>736</v>
      </c>
      <c r="C74" s="31" t="s">
        <v>719</v>
      </c>
      <c r="D74" s="19">
        <v>20</v>
      </c>
      <c r="E74" s="27">
        <v>28.95</v>
      </c>
      <c r="F74" s="27">
        <v>20.2</v>
      </c>
      <c r="G74" s="17">
        <f t="shared" si="6"/>
        <v>983</v>
      </c>
      <c r="H74" s="33">
        <f t="shared" si="3"/>
        <v>579</v>
      </c>
      <c r="I74" s="34">
        <f t="shared" si="4"/>
        <v>404</v>
      </c>
      <c r="J74" s="35"/>
    </row>
    <row r="75" spans="1:10" s="36" customFormat="1" ht="13.5">
      <c r="A75" s="29" t="s">
        <v>221</v>
      </c>
      <c r="B75" s="40" t="s">
        <v>34</v>
      </c>
      <c r="C75" s="31" t="s">
        <v>719</v>
      </c>
      <c r="D75" s="19">
        <v>10</v>
      </c>
      <c r="E75" s="27">
        <v>205.67</v>
      </c>
      <c r="F75" s="27">
        <v>18.79</v>
      </c>
      <c r="G75" s="17">
        <f t="shared" si="6"/>
        <v>2244.6</v>
      </c>
      <c r="H75" s="33">
        <f t="shared" si="3"/>
        <v>2056.6999999999998</v>
      </c>
      <c r="I75" s="34">
        <f t="shared" si="4"/>
        <v>187.89999999999998</v>
      </c>
      <c r="J75" s="35"/>
    </row>
    <row r="76" spans="1:10" s="36" customFormat="1" ht="27">
      <c r="A76" s="29" t="s">
        <v>478</v>
      </c>
      <c r="B76" s="30" t="s">
        <v>737</v>
      </c>
      <c r="C76" s="31" t="s">
        <v>719</v>
      </c>
      <c r="D76" s="19">
        <v>20</v>
      </c>
      <c r="E76" s="27">
        <v>51.64</v>
      </c>
      <c r="F76" s="27">
        <v>24.38</v>
      </c>
      <c r="G76" s="17">
        <f t="shared" si="6"/>
        <v>1520.3999999999999</v>
      </c>
      <c r="H76" s="33">
        <f t="shared" ref="H76:H140" si="7">E76*D76</f>
        <v>1032.8</v>
      </c>
      <c r="I76" s="34">
        <f t="shared" si="4"/>
        <v>487.59999999999997</v>
      </c>
      <c r="J76" s="35"/>
    </row>
    <row r="77" spans="1:10" s="36" customFormat="1" ht="27">
      <c r="A77" s="29" t="s">
        <v>479</v>
      </c>
      <c r="B77" s="30" t="s">
        <v>738</v>
      </c>
      <c r="C77" s="31" t="s">
        <v>719</v>
      </c>
      <c r="D77" s="19">
        <v>120</v>
      </c>
      <c r="E77" s="27">
        <v>79.84</v>
      </c>
      <c r="F77" s="27">
        <v>2.86</v>
      </c>
      <c r="G77" s="17">
        <f t="shared" si="6"/>
        <v>9924.0000000000018</v>
      </c>
      <c r="H77" s="33">
        <f t="shared" si="7"/>
        <v>9580.8000000000011</v>
      </c>
      <c r="I77" s="34">
        <f t="shared" si="4"/>
        <v>343.2</v>
      </c>
      <c r="J77" s="35"/>
    </row>
    <row r="78" spans="1:10" s="36" customFormat="1" ht="13.5">
      <c r="A78" s="29" t="s">
        <v>480</v>
      </c>
      <c r="B78" s="30" t="s">
        <v>435</v>
      </c>
      <c r="C78" s="31" t="s">
        <v>719</v>
      </c>
      <c r="D78" s="19">
        <v>15</v>
      </c>
      <c r="E78" s="27">
        <v>87.26</v>
      </c>
      <c r="F78" s="27">
        <v>16.600000000000001</v>
      </c>
      <c r="G78" s="17">
        <f t="shared" si="6"/>
        <v>1557.9</v>
      </c>
      <c r="H78" s="33">
        <f t="shared" si="7"/>
        <v>1308.9000000000001</v>
      </c>
      <c r="I78" s="34">
        <f t="shared" si="4"/>
        <v>249.00000000000003</v>
      </c>
      <c r="J78" s="35"/>
    </row>
    <row r="79" spans="1:10" s="36" customFormat="1" ht="13.5">
      <c r="A79" s="29" t="s">
        <v>433</v>
      </c>
      <c r="B79" s="30" t="s">
        <v>739</v>
      </c>
      <c r="C79" s="31" t="s">
        <v>719</v>
      </c>
      <c r="D79" s="19">
        <v>10</v>
      </c>
      <c r="E79" s="27">
        <v>116.91</v>
      </c>
      <c r="F79" s="27">
        <v>43.17</v>
      </c>
      <c r="G79" s="17">
        <f t="shared" si="6"/>
        <v>1600.8</v>
      </c>
      <c r="H79" s="33">
        <f t="shared" si="7"/>
        <v>1169.0999999999999</v>
      </c>
      <c r="I79" s="34">
        <f t="shared" si="4"/>
        <v>431.70000000000005</v>
      </c>
      <c r="J79" s="35"/>
    </row>
    <row r="80" spans="1:10" s="36" customFormat="1" ht="27">
      <c r="A80" s="29" t="s">
        <v>481</v>
      </c>
      <c r="B80" s="30" t="s">
        <v>740</v>
      </c>
      <c r="C80" s="31" t="s">
        <v>719</v>
      </c>
      <c r="D80" s="19">
        <v>10</v>
      </c>
      <c r="E80" s="27">
        <v>262.69</v>
      </c>
      <c r="F80" s="27">
        <v>33.229999999999997</v>
      </c>
      <c r="G80" s="17">
        <f t="shared" si="6"/>
        <v>2959.2</v>
      </c>
      <c r="H80" s="33">
        <f t="shared" si="7"/>
        <v>2626.9</v>
      </c>
      <c r="I80" s="34">
        <f t="shared" si="4"/>
        <v>332.29999999999995</v>
      </c>
      <c r="J80" s="35"/>
    </row>
    <row r="81" spans="1:10" s="36" customFormat="1" ht="13.5">
      <c r="A81" s="29" t="s">
        <v>482</v>
      </c>
      <c r="B81" s="30" t="s">
        <v>741</v>
      </c>
      <c r="C81" s="31" t="s">
        <v>719</v>
      </c>
      <c r="D81" s="19">
        <v>10</v>
      </c>
      <c r="E81" s="27">
        <v>62.29</v>
      </c>
      <c r="F81" s="27">
        <v>20.66</v>
      </c>
      <c r="G81" s="17">
        <f t="shared" si="6"/>
        <v>829.5</v>
      </c>
      <c r="H81" s="33">
        <f t="shared" si="7"/>
        <v>622.9</v>
      </c>
      <c r="I81" s="34">
        <f t="shared" ref="I81:I145" si="8">F81*D81</f>
        <v>206.6</v>
      </c>
      <c r="J81" s="35"/>
    </row>
    <row r="82" spans="1:10" s="36" customFormat="1" ht="13.5">
      <c r="A82" s="29" t="s">
        <v>483</v>
      </c>
      <c r="B82" s="30" t="s">
        <v>742</v>
      </c>
      <c r="C82" s="31" t="s">
        <v>719</v>
      </c>
      <c r="D82" s="19">
        <v>10</v>
      </c>
      <c r="E82" s="27">
        <v>180.46</v>
      </c>
      <c r="F82" s="27">
        <v>35.76</v>
      </c>
      <c r="G82" s="17">
        <f t="shared" si="6"/>
        <v>2162.2000000000003</v>
      </c>
      <c r="H82" s="33">
        <f t="shared" si="7"/>
        <v>1804.6000000000001</v>
      </c>
      <c r="I82" s="34">
        <f t="shared" si="8"/>
        <v>357.59999999999997</v>
      </c>
      <c r="J82" s="35"/>
    </row>
    <row r="83" spans="1:10" s="36" customFormat="1" ht="13.5">
      <c r="A83" s="29" t="s">
        <v>436</v>
      </c>
      <c r="B83" s="30" t="s">
        <v>743</v>
      </c>
      <c r="C83" s="31" t="s">
        <v>719</v>
      </c>
      <c r="D83" s="19">
        <v>10</v>
      </c>
      <c r="E83" s="27">
        <v>312.64999999999998</v>
      </c>
      <c r="F83" s="27">
        <v>14.97</v>
      </c>
      <c r="G83" s="17">
        <f t="shared" si="6"/>
        <v>3276.2</v>
      </c>
      <c r="H83" s="33">
        <f t="shared" si="7"/>
        <v>3126.5</v>
      </c>
      <c r="I83" s="34">
        <f t="shared" si="8"/>
        <v>149.70000000000002</v>
      </c>
      <c r="J83" s="35"/>
    </row>
    <row r="84" spans="1:10" s="36" customFormat="1" ht="27" customHeight="1">
      <c r="A84" s="29" t="s">
        <v>484</v>
      </c>
      <c r="B84" s="30" t="s">
        <v>664</v>
      </c>
      <c r="C84" s="31" t="s">
        <v>719</v>
      </c>
      <c r="D84" s="19">
        <v>20</v>
      </c>
      <c r="E84" s="27">
        <v>204.43</v>
      </c>
      <c r="F84" s="27">
        <v>14.74</v>
      </c>
      <c r="G84" s="17">
        <f t="shared" si="6"/>
        <v>4383.4000000000005</v>
      </c>
      <c r="H84" s="33">
        <f t="shared" si="7"/>
        <v>4088.6000000000004</v>
      </c>
      <c r="I84" s="34">
        <f t="shared" si="8"/>
        <v>294.8</v>
      </c>
      <c r="J84" s="35"/>
    </row>
    <row r="85" spans="1:10" s="36" customFormat="1" ht="13.5">
      <c r="A85" s="29" t="s">
        <v>222</v>
      </c>
      <c r="B85" s="30" t="s">
        <v>35</v>
      </c>
      <c r="C85" s="31" t="s">
        <v>719</v>
      </c>
      <c r="D85" s="19">
        <v>10</v>
      </c>
      <c r="E85" s="27">
        <v>83.09</v>
      </c>
      <c r="F85" s="27">
        <v>32.950000000000003</v>
      </c>
      <c r="G85" s="17">
        <f t="shared" si="6"/>
        <v>1160.4000000000001</v>
      </c>
      <c r="H85" s="33">
        <f t="shared" si="7"/>
        <v>830.90000000000009</v>
      </c>
      <c r="I85" s="34">
        <f t="shared" si="8"/>
        <v>329.5</v>
      </c>
      <c r="J85" s="35"/>
    </row>
    <row r="86" spans="1:10" s="36" customFormat="1" ht="13.5">
      <c r="A86" s="29" t="s">
        <v>485</v>
      </c>
      <c r="B86" s="40" t="s">
        <v>744</v>
      </c>
      <c r="C86" s="31" t="s">
        <v>719</v>
      </c>
      <c r="D86" s="19">
        <v>10</v>
      </c>
      <c r="E86" s="27">
        <v>195.87</v>
      </c>
      <c r="F86" s="27">
        <v>4.5599999999999996</v>
      </c>
      <c r="G86" s="17">
        <f t="shared" si="6"/>
        <v>2004.3</v>
      </c>
      <c r="H86" s="33">
        <f t="shared" si="7"/>
        <v>1958.7</v>
      </c>
      <c r="I86" s="34">
        <f t="shared" si="8"/>
        <v>45.599999999999994</v>
      </c>
      <c r="J86" s="35"/>
    </row>
    <row r="87" spans="1:10" s="36" customFormat="1" ht="27" customHeight="1">
      <c r="A87" s="29" t="s">
        <v>486</v>
      </c>
      <c r="B87" s="30" t="s">
        <v>745</v>
      </c>
      <c r="C87" s="31" t="s">
        <v>719</v>
      </c>
      <c r="D87" s="19">
        <v>5</v>
      </c>
      <c r="E87" s="27">
        <v>385.92</v>
      </c>
      <c r="F87" s="27">
        <v>33.229999999999997</v>
      </c>
      <c r="G87" s="17">
        <f t="shared" si="6"/>
        <v>2095.75</v>
      </c>
      <c r="H87" s="33">
        <f t="shared" si="7"/>
        <v>1929.6000000000001</v>
      </c>
      <c r="I87" s="34">
        <f t="shared" si="8"/>
        <v>166.14999999999998</v>
      </c>
      <c r="J87" s="35"/>
    </row>
    <row r="88" spans="1:10" s="36" customFormat="1" ht="13.5">
      <c r="A88" s="29" t="s">
        <v>223</v>
      </c>
      <c r="B88" s="30" t="s">
        <v>36</v>
      </c>
      <c r="C88" s="31" t="s">
        <v>719</v>
      </c>
      <c r="D88" s="19">
        <v>30</v>
      </c>
      <c r="E88" s="27">
        <v>0</v>
      </c>
      <c r="F88" s="27">
        <v>44.7</v>
      </c>
      <c r="G88" s="17">
        <f t="shared" si="6"/>
        <v>1341</v>
      </c>
      <c r="H88" s="33">
        <f t="shared" si="7"/>
        <v>0</v>
      </c>
      <c r="I88" s="34">
        <f t="shared" si="8"/>
        <v>1341</v>
      </c>
      <c r="J88" s="35"/>
    </row>
    <row r="89" spans="1:10" s="36" customFormat="1" ht="13.5">
      <c r="A89" s="29" t="s">
        <v>224</v>
      </c>
      <c r="B89" s="30" t="s">
        <v>657</v>
      </c>
      <c r="C89" s="31" t="s">
        <v>719</v>
      </c>
      <c r="D89" s="19">
        <v>20</v>
      </c>
      <c r="E89" s="27">
        <v>15.09</v>
      </c>
      <c r="F89" s="27">
        <v>10.050000000000001</v>
      </c>
      <c r="G89" s="17">
        <f t="shared" si="6"/>
        <v>502.8</v>
      </c>
      <c r="H89" s="33">
        <f t="shared" si="7"/>
        <v>301.8</v>
      </c>
      <c r="I89" s="34">
        <f t="shared" si="8"/>
        <v>201</v>
      </c>
      <c r="J89" s="35"/>
    </row>
    <row r="90" spans="1:10" s="36" customFormat="1">
      <c r="A90" s="29" t="s">
        <v>225</v>
      </c>
      <c r="B90" s="40" t="s">
        <v>656</v>
      </c>
      <c r="C90" s="31" t="s">
        <v>746</v>
      </c>
      <c r="D90" s="39">
        <v>2</v>
      </c>
      <c r="E90" s="27">
        <v>11.4</v>
      </c>
      <c r="F90" s="27">
        <v>31.82</v>
      </c>
      <c r="G90" s="17">
        <f t="shared" si="6"/>
        <v>86.44</v>
      </c>
      <c r="H90" s="33">
        <f t="shared" si="7"/>
        <v>22.8</v>
      </c>
      <c r="I90" s="34">
        <f t="shared" si="8"/>
        <v>63.64</v>
      </c>
      <c r="J90" s="35"/>
    </row>
    <row r="91" spans="1:10" s="36" customFormat="1" ht="13.5">
      <c r="A91" s="29" t="s">
        <v>487</v>
      </c>
      <c r="B91" s="30" t="s">
        <v>37</v>
      </c>
      <c r="C91" s="31" t="s">
        <v>719</v>
      </c>
      <c r="D91" s="19">
        <v>100</v>
      </c>
      <c r="E91" s="27">
        <v>3.09</v>
      </c>
      <c r="F91" s="27">
        <v>2.0699999999999998</v>
      </c>
      <c r="G91" s="17">
        <f t="shared" ref="G91:G109" si="9">(D91*E91)+(D91*F91)</f>
        <v>516</v>
      </c>
      <c r="H91" s="33">
        <f t="shared" si="7"/>
        <v>309</v>
      </c>
      <c r="I91" s="34">
        <f t="shared" si="8"/>
        <v>206.99999999999997</v>
      </c>
      <c r="J91" s="35"/>
    </row>
    <row r="92" spans="1:10" s="36" customFormat="1" ht="27">
      <c r="A92" s="29" t="s">
        <v>488</v>
      </c>
      <c r="B92" s="30" t="s">
        <v>663</v>
      </c>
      <c r="C92" s="31" t="s">
        <v>719</v>
      </c>
      <c r="D92" s="19">
        <v>350</v>
      </c>
      <c r="E92" s="27">
        <v>60.78</v>
      </c>
      <c r="F92" s="27">
        <v>20.149999999999999</v>
      </c>
      <c r="G92" s="17">
        <f t="shared" si="9"/>
        <v>28325.5</v>
      </c>
      <c r="H92" s="33">
        <f t="shared" si="7"/>
        <v>21273</v>
      </c>
      <c r="I92" s="34">
        <f t="shared" si="8"/>
        <v>7052.4999999999991</v>
      </c>
      <c r="J92" s="35"/>
    </row>
    <row r="93" spans="1:10" s="36" customFormat="1" ht="27">
      <c r="A93" s="29" t="s">
        <v>489</v>
      </c>
      <c r="B93" s="30" t="s">
        <v>666</v>
      </c>
      <c r="C93" s="31" t="s">
        <v>719</v>
      </c>
      <c r="D93" s="22">
        <v>30</v>
      </c>
      <c r="E93" s="27">
        <v>123.68</v>
      </c>
      <c r="F93" s="27">
        <v>16.63</v>
      </c>
      <c r="G93" s="17">
        <f t="shared" si="9"/>
        <v>4209.3</v>
      </c>
      <c r="H93" s="33">
        <f t="shared" si="7"/>
        <v>3710.4</v>
      </c>
      <c r="I93" s="34">
        <f t="shared" si="8"/>
        <v>498.9</v>
      </c>
      <c r="J93" s="35"/>
    </row>
    <row r="94" spans="1:10" s="36" customFormat="1" ht="27" customHeight="1">
      <c r="A94" s="29" t="s">
        <v>490</v>
      </c>
      <c r="B94" s="30" t="s">
        <v>747</v>
      </c>
      <c r="C94" s="31" t="s">
        <v>719</v>
      </c>
      <c r="D94" s="19">
        <v>75</v>
      </c>
      <c r="E94" s="27">
        <v>143.33000000000001</v>
      </c>
      <c r="F94" s="27">
        <v>18.86</v>
      </c>
      <c r="G94" s="17">
        <f t="shared" si="9"/>
        <v>12164.250000000002</v>
      </c>
      <c r="H94" s="33">
        <f t="shared" si="7"/>
        <v>10749.750000000002</v>
      </c>
      <c r="I94" s="34">
        <f t="shared" si="8"/>
        <v>1414.5</v>
      </c>
      <c r="J94" s="35"/>
    </row>
    <row r="95" spans="1:10" s="36" customFormat="1" ht="27">
      <c r="A95" s="29" t="s">
        <v>491</v>
      </c>
      <c r="B95" s="30" t="s">
        <v>748</v>
      </c>
      <c r="C95" s="31" t="s">
        <v>719</v>
      </c>
      <c r="D95" s="19">
        <v>20</v>
      </c>
      <c r="E95" s="27">
        <v>86.89</v>
      </c>
      <c r="F95" s="27">
        <v>15.62</v>
      </c>
      <c r="G95" s="17">
        <f t="shared" si="9"/>
        <v>2050.1999999999998</v>
      </c>
      <c r="H95" s="33">
        <f t="shared" si="7"/>
        <v>1737.8</v>
      </c>
      <c r="I95" s="34">
        <f t="shared" si="8"/>
        <v>312.39999999999998</v>
      </c>
      <c r="J95" s="35"/>
    </row>
    <row r="96" spans="1:10" s="36" customFormat="1" ht="27">
      <c r="A96" s="29" t="s">
        <v>413</v>
      </c>
      <c r="B96" s="30" t="s">
        <v>665</v>
      </c>
      <c r="C96" s="31" t="s">
        <v>719</v>
      </c>
      <c r="D96" s="19">
        <v>150</v>
      </c>
      <c r="E96" s="27">
        <v>45.44</v>
      </c>
      <c r="F96" s="27">
        <v>13.48</v>
      </c>
      <c r="G96" s="17">
        <f t="shared" si="9"/>
        <v>8838</v>
      </c>
      <c r="H96" s="33">
        <f t="shared" si="7"/>
        <v>6816</v>
      </c>
      <c r="I96" s="34">
        <f t="shared" si="8"/>
        <v>2022</v>
      </c>
      <c r="J96" s="35"/>
    </row>
    <row r="97" spans="1:10" s="36" customFormat="1" ht="13.5">
      <c r="A97" s="29" t="s">
        <v>226</v>
      </c>
      <c r="B97" s="30" t="s">
        <v>749</v>
      </c>
      <c r="C97" s="31" t="s">
        <v>24</v>
      </c>
      <c r="D97" s="19">
        <v>20</v>
      </c>
      <c r="E97" s="27">
        <v>21.73</v>
      </c>
      <c r="F97" s="27">
        <v>10.85</v>
      </c>
      <c r="G97" s="17">
        <f t="shared" si="9"/>
        <v>651.6</v>
      </c>
      <c r="H97" s="33">
        <f t="shared" si="7"/>
        <v>434.6</v>
      </c>
      <c r="I97" s="34">
        <f t="shared" si="8"/>
        <v>217</v>
      </c>
      <c r="J97" s="35"/>
    </row>
    <row r="98" spans="1:10" s="36" customFormat="1" ht="13.5">
      <c r="A98" s="29" t="s">
        <v>492</v>
      </c>
      <c r="B98" s="30" t="s">
        <v>750</v>
      </c>
      <c r="C98" s="31" t="s">
        <v>24</v>
      </c>
      <c r="D98" s="19">
        <v>20</v>
      </c>
      <c r="E98" s="27">
        <v>17.14</v>
      </c>
      <c r="F98" s="27">
        <v>22.02</v>
      </c>
      <c r="G98" s="17">
        <f>(D98*E98)+(D98*F98)</f>
        <v>783.2</v>
      </c>
      <c r="H98" s="33">
        <f t="shared" si="7"/>
        <v>342.8</v>
      </c>
      <c r="I98" s="34">
        <f t="shared" si="8"/>
        <v>440.4</v>
      </c>
      <c r="J98" s="35"/>
    </row>
    <row r="99" spans="1:10" s="36" customFormat="1" ht="13.5">
      <c r="A99" s="29" t="s">
        <v>437</v>
      </c>
      <c r="B99" s="30" t="s">
        <v>695</v>
      </c>
      <c r="C99" s="31" t="s">
        <v>24</v>
      </c>
      <c r="D99" s="19">
        <v>20</v>
      </c>
      <c r="E99" s="27">
        <v>5.49</v>
      </c>
      <c r="F99" s="27">
        <v>1.93</v>
      </c>
      <c r="G99" s="17">
        <f t="shared" ref="G99:G101" si="10">(D99*E99)+(D99*F99)</f>
        <v>148.4</v>
      </c>
      <c r="H99" s="33">
        <f t="shared" si="7"/>
        <v>109.80000000000001</v>
      </c>
      <c r="I99" s="34">
        <f t="shared" si="8"/>
        <v>38.6</v>
      </c>
      <c r="J99" s="35"/>
    </row>
    <row r="100" spans="1:10" s="36" customFormat="1" ht="13.5">
      <c r="A100" s="29" t="s">
        <v>493</v>
      </c>
      <c r="B100" s="30" t="s">
        <v>696</v>
      </c>
      <c r="C100" s="31" t="s">
        <v>24</v>
      </c>
      <c r="D100" s="19">
        <v>20</v>
      </c>
      <c r="E100" s="27">
        <v>6.45</v>
      </c>
      <c r="F100" s="27">
        <v>2.0099999999999998</v>
      </c>
      <c r="G100" s="17">
        <f t="shared" si="10"/>
        <v>169.2</v>
      </c>
      <c r="H100" s="33">
        <f t="shared" si="7"/>
        <v>129</v>
      </c>
      <c r="I100" s="34">
        <f t="shared" si="8"/>
        <v>40.199999999999996</v>
      </c>
      <c r="J100" s="35"/>
    </row>
    <row r="101" spans="1:10" s="36" customFormat="1" ht="13.5">
      <c r="A101" s="29" t="s">
        <v>494</v>
      </c>
      <c r="B101" s="30" t="s">
        <v>697</v>
      </c>
      <c r="C101" s="31" t="s">
        <v>24</v>
      </c>
      <c r="D101" s="19">
        <v>20</v>
      </c>
      <c r="E101" s="27">
        <v>14.65</v>
      </c>
      <c r="F101" s="27">
        <v>2.25</v>
      </c>
      <c r="G101" s="17">
        <f t="shared" si="10"/>
        <v>338</v>
      </c>
      <c r="H101" s="33">
        <f t="shared" si="7"/>
        <v>293</v>
      </c>
      <c r="I101" s="34">
        <f t="shared" si="8"/>
        <v>45</v>
      </c>
      <c r="J101" s="35"/>
    </row>
    <row r="102" spans="1:10" s="36" customFormat="1" ht="13.5">
      <c r="A102" s="29" t="s">
        <v>495</v>
      </c>
      <c r="B102" s="30" t="s">
        <v>38</v>
      </c>
      <c r="C102" s="31" t="s">
        <v>24</v>
      </c>
      <c r="D102" s="19">
        <v>20</v>
      </c>
      <c r="E102" s="27">
        <v>42.06</v>
      </c>
      <c r="F102" s="27">
        <v>8.36</v>
      </c>
      <c r="G102" s="17">
        <f t="shared" si="9"/>
        <v>1008.4000000000001</v>
      </c>
      <c r="H102" s="33">
        <f t="shared" si="7"/>
        <v>841.2</v>
      </c>
      <c r="I102" s="34">
        <f t="shared" si="8"/>
        <v>167.2</v>
      </c>
      <c r="J102" s="35"/>
    </row>
    <row r="103" spans="1:10" s="36" customFormat="1" ht="13.5">
      <c r="A103" s="29" t="s">
        <v>227</v>
      </c>
      <c r="B103" s="30" t="s">
        <v>39</v>
      </c>
      <c r="C103" s="31" t="s">
        <v>24</v>
      </c>
      <c r="D103" s="19">
        <v>20</v>
      </c>
      <c r="E103" s="27">
        <v>5.96</v>
      </c>
      <c r="F103" s="27">
        <v>15.21</v>
      </c>
      <c r="G103" s="17">
        <f t="shared" si="9"/>
        <v>423.40000000000003</v>
      </c>
      <c r="H103" s="33">
        <f t="shared" si="7"/>
        <v>119.2</v>
      </c>
      <c r="I103" s="34">
        <f t="shared" si="8"/>
        <v>304.20000000000005</v>
      </c>
      <c r="J103" s="35"/>
    </row>
    <row r="104" spans="1:10" s="36" customFormat="1" ht="27">
      <c r="A104" s="29" t="s">
        <v>496</v>
      </c>
      <c r="B104" s="30" t="s">
        <v>751</v>
      </c>
      <c r="C104" s="31" t="s">
        <v>24</v>
      </c>
      <c r="D104" s="19">
        <v>10</v>
      </c>
      <c r="E104" s="27">
        <v>46.12</v>
      </c>
      <c r="F104" s="27">
        <v>8.36</v>
      </c>
      <c r="G104" s="17">
        <f t="shared" si="9"/>
        <v>544.79999999999995</v>
      </c>
      <c r="H104" s="33">
        <f t="shared" si="7"/>
        <v>461.2</v>
      </c>
      <c r="I104" s="34">
        <f t="shared" si="8"/>
        <v>83.6</v>
      </c>
      <c r="J104" s="35"/>
    </row>
    <row r="105" spans="1:10" s="36" customFormat="1" ht="27">
      <c r="A105" s="29" t="s">
        <v>624</v>
      </c>
      <c r="B105" s="30" t="s">
        <v>752</v>
      </c>
      <c r="C105" s="31" t="s">
        <v>24</v>
      </c>
      <c r="D105" s="19">
        <v>10</v>
      </c>
      <c r="E105" s="27">
        <v>49.18</v>
      </c>
      <c r="F105" s="27">
        <v>10.55</v>
      </c>
      <c r="G105" s="17">
        <f t="shared" si="9"/>
        <v>597.29999999999995</v>
      </c>
      <c r="H105" s="33">
        <f t="shared" si="7"/>
        <v>491.8</v>
      </c>
      <c r="I105" s="34">
        <f t="shared" si="8"/>
        <v>105.5</v>
      </c>
      <c r="J105" s="35"/>
    </row>
    <row r="106" spans="1:10" s="36" customFormat="1" ht="27.75" customHeight="1">
      <c r="A106" s="29" t="s">
        <v>655</v>
      </c>
      <c r="B106" s="30" t="s">
        <v>753</v>
      </c>
      <c r="C106" s="31" t="s">
        <v>24</v>
      </c>
      <c r="D106" s="19">
        <v>10</v>
      </c>
      <c r="E106" s="27">
        <v>226.34</v>
      </c>
      <c r="F106" s="27">
        <v>46.01</v>
      </c>
      <c r="G106" s="17">
        <f t="shared" si="9"/>
        <v>2723.5</v>
      </c>
      <c r="H106" s="33">
        <f t="shared" si="7"/>
        <v>2263.4</v>
      </c>
      <c r="I106" s="34">
        <f t="shared" si="8"/>
        <v>460.09999999999997</v>
      </c>
      <c r="J106" s="35"/>
    </row>
    <row r="107" spans="1:10" s="36" customFormat="1" ht="27">
      <c r="A107" s="29" t="s">
        <v>710</v>
      </c>
      <c r="B107" s="30" t="s">
        <v>754</v>
      </c>
      <c r="C107" s="31" t="s">
        <v>24</v>
      </c>
      <c r="D107" s="19">
        <v>10</v>
      </c>
      <c r="E107" s="27">
        <v>63.42</v>
      </c>
      <c r="F107" s="27">
        <v>15.28</v>
      </c>
      <c r="G107" s="17">
        <f t="shared" si="9"/>
        <v>787</v>
      </c>
      <c r="H107" s="33">
        <f t="shared" si="7"/>
        <v>634.20000000000005</v>
      </c>
      <c r="I107" s="34">
        <f t="shared" si="8"/>
        <v>152.79999999999998</v>
      </c>
      <c r="J107" s="35"/>
    </row>
    <row r="108" spans="1:10" s="36" customFormat="1" ht="13.5">
      <c r="A108" s="29" t="s">
        <v>711</v>
      </c>
      <c r="B108" s="30" t="s">
        <v>755</v>
      </c>
      <c r="C108" s="31" t="s">
        <v>24</v>
      </c>
      <c r="D108" s="19">
        <v>10</v>
      </c>
      <c r="E108" s="27">
        <v>61.62</v>
      </c>
      <c r="F108" s="27">
        <v>15.28</v>
      </c>
      <c r="G108" s="17">
        <f t="shared" si="9"/>
        <v>768.99999999999989</v>
      </c>
      <c r="H108" s="33">
        <f t="shared" si="7"/>
        <v>616.19999999999993</v>
      </c>
      <c r="I108" s="34">
        <f t="shared" si="8"/>
        <v>152.79999999999998</v>
      </c>
      <c r="J108" s="35"/>
    </row>
    <row r="109" spans="1:10" s="36" customFormat="1" ht="13.5">
      <c r="A109" s="29" t="s">
        <v>712</v>
      </c>
      <c r="B109" s="30" t="s">
        <v>40</v>
      </c>
      <c r="C109" s="31" t="s">
        <v>24</v>
      </c>
      <c r="D109" s="19">
        <v>13</v>
      </c>
      <c r="E109" s="27">
        <v>76.19</v>
      </c>
      <c r="F109" s="27">
        <v>15.58</v>
      </c>
      <c r="G109" s="17">
        <f t="shared" si="9"/>
        <v>1193.01</v>
      </c>
      <c r="H109" s="33">
        <f t="shared" si="7"/>
        <v>990.47</v>
      </c>
      <c r="I109" s="34">
        <f t="shared" si="8"/>
        <v>202.54</v>
      </c>
      <c r="J109" s="35"/>
    </row>
    <row r="110" spans="1:10" s="36" customFormat="1" ht="13.5">
      <c r="A110" s="63">
        <v>6</v>
      </c>
      <c r="B110" s="64" t="s">
        <v>41</v>
      </c>
      <c r="C110" s="65"/>
      <c r="D110" s="65"/>
      <c r="E110" s="66"/>
      <c r="F110" s="66"/>
      <c r="G110" s="67"/>
      <c r="H110" s="85">
        <f t="shared" si="7"/>
        <v>0</v>
      </c>
      <c r="I110" s="86">
        <f t="shared" si="8"/>
        <v>0</v>
      </c>
      <c r="J110" s="35"/>
    </row>
    <row r="111" spans="1:10" s="36" customFormat="1" ht="13.5">
      <c r="A111" s="29" t="s">
        <v>228</v>
      </c>
      <c r="B111" s="30" t="s">
        <v>42</v>
      </c>
      <c r="C111" s="31" t="s">
        <v>719</v>
      </c>
      <c r="D111" s="19">
        <v>100</v>
      </c>
      <c r="E111" s="26">
        <v>0</v>
      </c>
      <c r="F111" s="26">
        <v>1.2</v>
      </c>
      <c r="G111" s="17">
        <f>(D111*E111)+(D111*F111)</f>
        <v>120</v>
      </c>
      <c r="H111" s="33">
        <f t="shared" si="7"/>
        <v>0</v>
      </c>
      <c r="I111" s="34">
        <f t="shared" si="8"/>
        <v>120</v>
      </c>
      <c r="J111" s="35"/>
    </row>
    <row r="112" spans="1:10" s="36" customFormat="1" ht="13.5">
      <c r="A112" s="29" t="s">
        <v>229</v>
      </c>
      <c r="B112" s="30" t="s">
        <v>43</v>
      </c>
      <c r="C112" s="31" t="s">
        <v>719</v>
      </c>
      <c r="D112" s="19">
        <v>100</v>
      </c>
      <c r="E112" s="26">
        <v>10.14</v>
      </c>
      <c r="F112" s="26">
        <v>2.74</v>
      </c>
      <c r="G112" s="17">
        <f t="shared" ref="G112:G119" si="11">(D112*E112)+(D112*F112)</f>
        <v>1288</v>
      </c>
      <c r="H112" s="33">
        <f t="shared" si="7"/>
        <v>1014</v>
      </c>
      <c r="I112" s="34">
        <f t="shared" si="8"/>
        <v>274</v>
      </c>
      <c r="J112" s="35"/>
    </row>
    <row r="113" spans="1:10" s="36" customFormat="1" ht="27" customHeight="1">
      <c r="A113" s="29" t="s">
        <v>756</v>
      </c>
      <c r="B113" s="30" t="s">
        <v>660</v>
      </c>
      <c r="C113" s="31" t="s">
        <v>7</v>
      </c>
      <c r="D113" s="19">
        <v>2</v>
      </c>
      <c r="E113" s="26">
        <v>187.06</v>
      </c>
      <c r="F113" s="26">
        <v>108.33</v>
      </c>
      <c r="G113" s="17">
        <f t="shared" si="11"/>
        <v>590.78</v>
      </c>
      <c r="H113" s="33">
        <f t="shared" si="7"/>
        <v>374.12</v>
      </c>
      <c r="I113" s="34">
        <f t="shared" si="8"/>
        <v>216.66</v>
      </c>
      <c r="J113" s="35"/>
    </row>
    <row r="114" spans="1:10" s="36" customFormat="1" ht="13.5">
      <c r="A114" s="63">
        <v>7</v>
      </c>
      <c r="B114" s="64" t="s">
        <v>44</v>
      </c>
      <c r="C114" s="65"/>
      <c r="D114" s="65"/>
      <c r="E114" s="66"/>
      <c r="F114" s="66"/>
      <c r="G114" s="75"/>
      <c r="H114" s="85">
        <f t="shared" si="7"/>
        <v>0</v>
      </c>
      <c r="I114" s="86">
        <f t="shared" si="8"/>
        <v>0</v>
      </c>
      <c r="J114" s="35"/>
    </row>
    <row r="115" spans="1:10" s="36" customFormat="1" ht="13.5">
      <c r="A115" s="29" t="s">
        <v>757</v>
      </c>
      <c r="B115" s="30" t="s">
        <v>758</v>
      </c>
      <c r="C115" s="31" t="s">
        <v>720</v>
      </c>
      <c r="D115" s="19">
        <v>10</v>
      </c>
      <c r="E115" s="26">
        <v>12.72</v>
      </c>
      <c r="F115" s="26">
        <v>5.48</v>
      </c>
      <c r="G115" s="17">
        <f t="shared" si="11"/>
        <v>182</v>
      </c>
      <c r="H115" s="33">
        <f t="shared" si="7"/>
        <v>127.2</v>
      </c>
      <c r="I115" s="34">
        <f t="shared" si="8"/>
        <v>54.800000000000004</v>
      </c>
      <c r="J115" s="35"/>
    </row>
    <row r="116" spans="1:10" s="36" customFormat="1" ht="27">
      <c r="A116" s="105" t="s">
        <v>959</v>
      </c>
      <c r="B116" s="30" t="s">
        <v>960</v>
      </c>
      <c r="C116" s="31" t="s">
        <v>961</v>
      </c>
      <c r="D116" s="19">
        <v>10</v>
      </c>
      <c r="E116" s="27">
        <v>0</v>
      </c>
      <c r="F116" s="27">
        <v>12.93</v>
      </c>
      <c r="G116" s="17">
        <f>(D116*E116)+(D116*F116)</f>
        <v>129.30000000000001</v>
      </c>
      <c r="H116" s="33"/>
      <c r="I116" s="34"/>
      <c r="J116" s="35"/>
    </row>
    <row r="117" spans="1:10" s="36" customFormat="1" ht="13.5">
      <c r="A117" s="63">
        <v>8</v>
      </c>
      <c r="B117" s="64" t="s">
        <v>45</v>
      </c>
      <c r="C117" s="65"/>
      <c r="D117" s="65"/>
      <c r="E117" s="66"/>
      <c r="F117" s="66"/>
      <c r="G117" s="75"/>
      <c r="H117" s="85">
        <f t="shared" si="7"/>
        <v>0</v>
      </c>
      <c r="I117" s="86">
        <f t="shared" si="8"/>
        <v>0</v>
      </c>
      <c r="J117" s="35"/>
    </row>
    <row r="118" spans="1:10" s="36" customFormat="1" ht="27">
      <c r="A118" s="29" t="s">
        <v>759</v>
      </c>
      <c r="B118" s="30" t="s">
        <v>629</v>
      </c>
      <c r="C118" s="31" t="s">
        <v>719</v>
      </c>
      <c r="D118" s="19">
        <v>10</v>
      </c>
      <c r="E118" s="26">
        <v>195.41</v>
      </c>
      <c r="F118" s="26">
        <v>23.71</v>
      </c>
      <c r="G118" s="17">
        <f t="shared" si="11"/>
        <v>2191.1999999999998</v>
      </c>
      <c r="H118" s="33">
        <f t="shared" si="7"/>
        <v>1954.1</v>
      </c>
      <c r="I118" s="34">
        <f t="shared" si="8"/>
        <v>237.10000000000002</v>
      </c>
      <c r="J118" s="35"/>
    </row>
    <row r="119" spans="1:10" s="36" customFormat="1" ht="27">
      <c r="A119" s="29" t="s">
        <v>760</v>
      </c>
      <c r="B119" s="30" t="s">
        <v>630</v>
      </c>
      <c r="C119" s="31" t="s">
        <v>719</v>
      </c>
      <c r="D119" s="19">
        <v>10</v>
      </c>
      <c r="E119" s="26">
        <v>208</v>
      </c>
      <c r="F119" s="26">
        <v>25.1</v>
      </c>
      <c r="G119" s="17">
        <f t="shared" si="11"/>
        <v>2331</v>
      </c>
      <c r="H119" s="33">
        <f t="shared" si="7"/>
        <v>2080</v>
      </c>
      <c r="I119" s="34">
        <f t="shared" si="8"/>
        <v>251</v>
      </c>
      <c r="J119" s="35"/>
    </row>
    <row r="120" spans="1:10" s="36" customFormat="1" ht="13.5">
      <c r="A120" s="63">
        <v>9</v>
      </c>
      <c r="B120" s="64" t="s">
        <v>46</v>
      </c>
      <c r="C120" s="65"/>
      <c r="D120" s="65"/>
      <c r="E120" s="66"/>
      <c r="F120" s="66"/>
      <c r="G120" s="67"/>
      <c r="H120" s="85">
        <f t="shared" si="7"/>
        <v>0</v>
      </c>
      <c r="I120" s="86">
        <f t="shared" si="8"/>
        <v>0</v>
      </c>
      <c r="J120" s="35"/>
    </row>
    <row r="121" spans="1:10" s="36" customFormat="1" ht="27">
      <c r="A121" s="29" t="s">
        <v>761</v>
      </c>
      <c r="B121" s="30" t="s">
        <v>698</v>
      </c>
      <c r="C121" s="31" t="s">
        <v>719</v>
      </c>
      <c r="D121" s="19">
        <v>30</v>
      </c>
      <c r="E121" s="27">
        <v>50.13</v>
      </c>
      <c r="F121" s="27">
        <v>24.86</v>
      </c>
      <c r="G121" s="17">
        <f>(D121*E121)+(D121*F121)</f>
        <v>2249.6999999999998</v>
      </c>
      <c r="H121" s="33">
        <f t="shared" si="7"/>
        <v>1503.9</v>
      </c>
      <c r="I121" s="34">
        <f t="shared" si="8"/>
        <v>745.8</v>
      </c>
      <c r="J121" s="35"/>
    </row>
    <row r="122" spans="1:10" s="36" customFormat="1" ht="27">
      <c r="A122" s="29" t="s">
        <v>917</v>
      </c>
      <c r="B122" s="30" t="s">
        <v>699</v>
      </c>
      <c r="C122" s="31" t="s">
        <v>719</v>
      </c>
      <c r="D122" s="19">
        <v>30</v>
      </c>
      <c r="E122" s="27">
        <v>62.19</v>
      </c>
      <c r="F122" s="27">
        <v>28.65</v>
      </c>
      <c r="G122" s="17">
        <f t="shared" ref="G122:G136" si="12">(D122*E122)+(D122*F122)</f>
        <v>2725.2</v>
      </c>
      <c r="H122" s="33">
        <f t="shared" si="7"/>
        <v>1865.6999999999998</v>
      </c>
      <c r="I122" s="34">
        <f t="shared" si="8"/>
        <v>859.5</v>
      </c>
      <c r="J122" s="35"/>
    </row>
    <row r="123" spans="1:10" s="36" customFormat="1" ht="27">
      <c r="A123" s="29" t="s">
        <v>918</v>
      </c>
      <c r="B123" s="30" t="s">
        <v>762</v>
      </c>
      <c r="C123" s="31" t="s">
        <v>719</v>
      </c>
      <c r="D123" s="19">
        <v>20</v>
      </c>
      <c r="E123" s="27">
        <v>75.67</v>
      </c>
      <c r="F123" s="27">
        <v>41.43</v>
      </c>
      <c r="G123" s="17">
        <f t="shared" si="12"/>
        <v>2342</v>
      </c>
      <c r="H123" s="33">
        <f t="shared" si="7"/>
        <v>1513.4</v>
      </c>
      <c r="I123" s="34">
        <f t="shared" si="8"/>
        <v>828.6</v>
      </c>
      <c r="J123" s="35"/>
    </row>
    <row r="124" spans="1:10" s="49" customFormat="1" ht="39" customHeight="1">
      <c r="A124" s="29" t="s">
        <v>919</v>
      </c>
      <c r="B124" s="30" t="s">
        <v>763</v>
      </c>
      <c r="C124" s="47" t="s">
        <v>719</v>
      </c>
      <c r="D124" s="19">
        <v>2</v>
      </c>
      <c r="E124" s="104">
        <v>541.76</v>
      </c>
      <c r="F124" s="104">
        <v>114.17</v>
      </c>
      <c r="G124" s="17">
        <f t="shared" si="12"/>
        <v>1311.86</v>
      </c>
      <c r="H124" s="33">
        <f t="shared" si="7"/>
        <v>1083.52</v>
      </c>
      <c r="I124" s="34">
        <f t="shared" si="8"/>
        <v>228.34</v>
      </c>
      <c r="J124" s="48"/>
    </row>
    <row r="125" spans="1:10" s="36" customFormat="1" ht="27">
      <c r="A125" s="29" t="s">
        <v>920</v>
      </c>
      <c r="B125" s="30" t="s">
        <v>764</v>
      </c>
      <c r="C125" s="31" t="s">
        <v>719</v>
      </c>
      <c r="D125" s="19">
        <v>10</v>
      </c>
      <c r="E125" s="27">
        <v>87.31</v>
      </c>
      <c r="F125" s="27">
        <v>71.05</v>
      </c>
      <c r="G125" s="17">
        <f t="shared" si="12"/>
        <v>1583.6</v>
      </c>
      <c r="H125" s="33">
        <f t="shared" si="7"/>
        <v>873.1</v>
      </c>
      <c r="I125" s="34">
        <f t="shared" si="8"/>
        <v>710.5</v>
      </c>
      <c r="J125" s="35"/>
    </row>
    <row r="126" spans="1:10" s="36" customFormat="1" ht="13.5">
      <c r="A126" s="29" t="s">
        <v>921</v>
      </c>
      <c r="B126" s="30" t="s">
        <v>765</v>
      </c>
      <c r="C126" s="31" t="s">
        <v>719</v>
      </c>
      <c r="D126" s="19">
        <v>10</v>
      </c>
      <c r="E126" s="27">
        <v>76.02</v>
      </c>
      <c r="F126" s="27">
        <v>54.25</v>
      </c>
      <c r="G126" s="17">
        <f t="shared" si="12"/>
        <v>1302.6999999999998</v>
      </c>
      <c r="H126" s="33">
        <f t="shared" si="7"/>
        <v>760.19999999999993</v>
      </c>
      <c r="I126" s="34">
        <f t="shared" si="8"/>
        <v>542.5</v>
      </c>
      <c r="J126" s="35"/>
    </row>
    <row r="127" spans="1:10" s="36" customFormat="1" ht="13.5">
      <c r="A127" s="29" t="s">
        <v>922</v>
      </c>
      <c r="B127" s="30" t="s">
        <v>700</v>
      </c>
      <c r="C127" s="31" t="s">
        <v>719</v>
      </c>
      <c r="D127" s="19">
        <v>10</v>
      </c>
      <c r="E127" s="27">
        <v>85.26</v>
      </c>
      <c r="F127" s="27">
        <v>60.9</v>
      </c>
      <c r="G127" s="17">
        <f t="shared" si="12"/>
        <v>1461.6</v>
      </c>
      <c r="H127" s="33">
        <f t="shared" si="7"/>
        <v>852.6</v>
      </c>
      <c r="I127" s="34">
        <f t="shared" si="8"/>
        <v>609</v>
      </c>
      <c r="J127" s="35"/>
    </row>
    <row r="128" spans="1:10" s="36" customFormat="1" ht="13.5">
      <c r="A128" s="29" t="s">
        <v>923</v>
      </c>
      <c r="B128" s="30" t="s">
        <v>766</v>
      </c>
      <c r="C128" s="31" t="s">
        <v>24</v>
      </c>
      <c r="D128" s="19">
        <v>10</v>
      </c>
      <c r="E128" s="27">
        <v>14.86</v>
      </c>
      <c r="F128" s="27">
        <v>1.77</v>
      </c>
      <c r="G128" s="17">
        <f t="shared" si="12"/>
        <v>166.29999999999998</v>
      </c>
      <c r="H128" s="33">
        <f t="shared" si="7"/>
        <v>148.6</v>
      </c>
      <c r="I128" s="34">
        <f t="shared" si="8"/>
        <v>17.7</v>
      </c>
      <c r="J128" s="35"/>
    </row>
    <row r="129" spans="1:10" s="36" customFormat="1" ht="13.5">
      <c r="A129" s="29" t="s">
        <v>924</v>
      </c>
      <c r="B129" s="30" t="s">
        <v>767</v>
      </c>
      <c r="C129" s="31" t="s">
        <v>719</v>
      </c>
      <c r="D129" s="19">
        <v>10</v>
      </c>
      <c r="E129" s="27">
        <v>82.72</v>
      </c>
      <c r="F129" s="27">
        <v>14.36</v>
      </c>
      <c r="G129" s="17">
        <f t="shared" si="12"/>
        <v>970.80000000000007</v>
      </c>
      <c r="H129" s="33">
        <f t="shared" si="7"/>
        <v>827.2</v>
      </c>
      <c r="I129" s="34">
        <f t="shared" si="8"/>
        <v>143.6</v>
      </c>
      <c r="J129" s="35"/>
    </row>
    <row r="130" spans="1:10" s="36" customFormat="1" ht="13.5">
      <c r="A130" s="29" t="s">
        <v>925</v>
      </c>
      <c r="B130" s="30" t="s">
        <v>768</v>
      </c>
      <c r="C130" s="31" t="s">
        <v>719</v>
      </c>
      <c r="D130" s="19">
        <v>10</v>
      </c>
      <c r="E130" s="27">
        <v>78.31</v>
      </c>
      <c r="F130" s="27">
        <v>13.6</v>
      </c>
      <c r="G130" s="17">
        <f t="shared" si="12"/>
        <v>919.1</v>
      </c>
      <c r="H130" s="33">
        <f t="shared" si="7"/>
        <v>783.1</v>
      </c>
      <c r="I130" s="34">
        <f t="shared" si="8"/>
        <v>136</v>
      </c>
      <c r="J130" s="35"/>
    </row>
    <row r="131" spans="1:10" s="35" customFormat="1" ht="13.5">
      <c r="A131" s="29" t="s">
        <v>926</v>
      </c>
      <c r="B131" s="50" t="s">
        <v>769</v>
      </c>
      <c r="C131" s="51" t="s">
        <v>719</v>
      </c>
      <c r="D131" s="20">
        <v>10</v>
      </c>
      <c r="E131" s="27">
        <v>91.69</v>
      </c>
      <c r="F131" s="27">
        <v>13.69</v>
      </c>
      <c r="G131" s="21">
        <f t="shared" si="12"/>
        <v>1053.8</v>
      </c>
      <c r="H131" s="33">
        <f t="shared" si="7"/>
        <v>916.9</v>
      </c>
      <c r="I131" s="34">
        <f t="shared" si="8"/>
        <v>136.9</v>
      </c>
    </row>
    <row r="132" spans="1:10" s="35" customFormat="1" ht="13.5">
      <c r="A132" s="29" t="s">
        <v>927</v>
      </c>
      <c r="B132" s="50" t="s">
        <v>651</v>
      </c>
      <c r="C132" s="51" t="s">
        <v>719</v>
      </c>
      <c r="D132" s="20">
        <v>20</v>
      </c>
      <c r="E132" s="27">
        <v>31.8</v>
      </c>
      <c r="F132" s="27">
        <v>1.83</v>
      </c>
      <c r="G132" s="21">
        <f t="shared" si="12"/>
        <v>672.6</v>
      </c>
      <c r="H132" s="33">
        <f t="shared" si="7"/>
        <v>636</v>
      </c>
      <c r="I132" s="34">
        <f t="shared" si="8"/>
        <v>36.6</v>
      </c>
    </row>
    <row r="133" spans="1:10" s="36" customFormat="1" ht="27">
      <c r="A133" s="29" t="s">
        <v>928</v>
      </c>
      <c r="B133" s="30" t="s">
        <v>667</v>
      </c>
      <c r="C133" s="31" t="s">
        <v>719</v>
      </c>
      <c r="D133" s="19">
        <v>300</v>
      </c>
      <c r="E133" s="27">
        <v>96.53</v>
      </c>
      <c r="F133" s="27">
        <v>7.17</v>
      </c>
      <c r="G133" s="17">
        <f t="shared" si="12"/>
        <v>31110</v>
      </c>
      <c r="H133" s="33">
        <f t="shared" si="7"/>
        <v>28959</v>
      </c>
      <c r="I133" s="34">
        <f t="shared" si="8"/>
        <v>2151</v>
      </c>
      <c r="J133" s="35"/>
    </row>
    <row r="134" spans="1:10" s="36" customFormat="1" ht="13.5">
      <c r="A134" s="29" t="s">
        <v>929</v>
      </c>
      <c r="B134" s="30" t="s">
        <v>640</v>
      </c>
      <c r="C134" s="31" t="s">
        <v>719</v>
      </c>
      <c r="D134" s="19">
        <v>200</v>
      </c>
      <c r="E134" s="27">
        <v>13.25</v>
      </c>
      <c r="F134" s="27">
        <v>7.17</v>
      </c>
      <c r="G134" s="17">
        <f t="shared" si="12"/>
        <v>4084</v>
      </c>
      <c r="H134" s="33">
        <f t="shared" si="7"/>
        <v>2650</v>
      </c>
      <c r="I134" s="34">
        <f t="shared" si="8"/>
        <v>1434</v>
      </c>
      <c r="J134" s="35"/>
    </row>
    <row r="135" spans="1:10" s="36" customFormat="1" ht="13.5">
      <c r="A135" s="29" t="s">
        <v>930</v>
      </c>
      <c r="B135" s="30" t="s">
        <v>47</v>
      </c>
      <c r="C135" s="31" t="s">
        <v>719</v>
      </c>
      <c r="D135" s="19">
        <v>200</v>
      </c>
      <c r="E135" s="27">
        <v>0</v>
      </c>
      <c r="F135" s="27">
        <v>7.64</v>
      </c>
      <c r="G135" s="17">
        <f t="shared" si="12"/>
        <v>1528</v>
      </c>
      <c r="H135" s="33">
        <f t="shared" si="7"/>
        <v>0</v>
      </c>
      <c r="I135" s="34">
        <f t="shared" si="8"/>
        <v>1528</v>
      </c>
      <c r="J135" s="35"/>
    </row>
    <row r="136" spans="1:10" s="36" customFormat="1" ht="13.5">
      <c r="A136" s="29" t="s">
        <v>931</v>
      </c>
      <c r="B136" s="30" t="s">
        <v>438</v>
      </c>
      <c r="C136" s="31" t="s">
        <v>719</v>
      </c>
      <c r="D136" s="19">
        <v>10</v>
      </c>
      <c r="E136" s="27">
        <v>162.13999999999999</v>
      </c>
      <c r="F136" s="27">
        <v>7.67</v>
      </c>
      <c r="G136" s="17">
        <f t="shared" si="12"/>
        <v>1698.1</v>
      </c>
      <c r="H136" s="33">
        <f t="shared" si="7"/>
        <v>1621.3999999999999</v>
      </c>
      <c r="I136" s="34">
        <f t="shared" si="8"/>
        <v>76.7</v>
      </c>
      <c r="J136" s="35"/>
    </row>
    <row r="137" spans="1:10" s="36" customFormat="1" ht="13.5">
      <c r="A137" s="63">
        <v>10</v>
      </c>
      <c r="B137" s="64" t="s">
        <v>48</v>
      </c>
      <c r="C137" s="65"/>
      <c r="D137" s="65"/>
      <c r="E137" s="66"/>
      <c r="F137" s="66"/>
      <c r="G137" s="67"/>
      <c r="H137" s="85">
        <f t="shared" si="7"/>
        <v>0</v>
      </c>
      <c r="I137" s="86">
        <f t="shared" si="8"/>
        <v>0</v>
      </c>
      <c r="J137" s="35"/>
    </row>
    <row r="138" spans="1:10" s="36" customFormat="1" ht="13.5">
      <c r="A138" s="29" t="s">
        <v>770</v>
      </c>
      <c r="B138" s="30" t="s">
        <v>771</v>
      </c>
      <c r="C138" s="31" t="s">
        <v>719</v>
      </c>
      <c r="D138" s="19">
        <v>50</v>
      </c>
      <c r="E138" s="26">
        <v>97.47</v>
      </c>
      <c r="F138" s="26">
        <v>41.77</v>
      </c>
      <c r="G138" s="17">
        <f>(D138*E138)+(D138*F138)</f>
        <v>6962</v>
      </c>
      <c r="H138" s="33">
        <f t="shared" si="7"/>
        <v>4873.5</v>
      </c>
      <c r="I138" s="34">
        <f t="shared" si="8"/>
        <v>2088.5</v>
      </c>
      <c r="J138" s="35"/>
    </row>
    <row r="139" spans="1:10" s="36" customFormat="1" ht="13.5">
      <c r="A139" s="29" t="s">
        <v>772</v>
      </c>
      <c r="B139" s="30" t="s">
        <v>773</v>
      </c>
      <c r="C139" s="31" t="s">
        <v>719</v>
      </c>
      <c r="D139" s="19">
        <v>75</v>
      </c>
      <c r="E139" s="26">
        <v>54.89</v>
      </c>
      <c r="F139" s="26">
        <v>23.53</v>
      </c>
      <c r="G139" s="17">
        <f t="shared" ref="G139:G143" si="13">(D139*E139)+(D139*F139)</f>
        <v>5881.5</v>
      </c>
      <c r="H139" s="33">
        <f t="shared" si="7"/>
        <v>4116.75</v>
      </c>
      <c r="I139" s="34">
        <f t="shared" si="8"/>
        <v>1764.75</v>
      </c>
      <c r="J139" s="35"/>
    </row>
    <row r="140" spans="1:10" s="36" customFormat="1" ht="27">
      <c r="A140" s="29" t="s">
        <v>774</v>
      </c>
      <c r="B140" s="30" t="s">
        <v>775</v>
      </c>
      <c r="C140" s="31" t="s">
        <v>720</v>
      </c>
      <c r="D140" s="19">
        <v>3</v>
      </c>
      <c r="E140" s="26">
        <v>3007.53</v>
      </c>
      <c r="F140" s="26">
        <v>547.05999999999995</v>
      </c>
      <c r="G140" s="17">
        <f t="shared" si="13"/>
        <v>10663.77</v>
      </c>
      <c r="H140" s="33">
        <f t="shared" si="7"/>
        <v>9022.59</v>
      </c>
      <c r="I140" s="34">
        <f t="shared" si="8"/>
        <v>1641.1799999999998</v>
      </c>
      <c r="J140" s="35"/>
    </row>
    <row r="141" spans="1:10" s="36" customFormat="1" ht="13.5">
      <c r="A141" s="29" t="s">
        <v>776</v>
      </c>
      <c r="B141" s="30" t="s">
        <v>777</v>
      </c>
      <c r="C141" s="31" t="s">
        <v>778</v>
      </c>
      <c r="D141" s="19">
        <v>100</v>
      </c>
      <c r="E141" s="26">
        <v>8.9499999999999993</v>
      </c>
      <c r="F141" s="26">
        <v>14.84</v>
      </c>
      <c r="G141" s="17">
        <f t="shared" si="13"/>
        <v>2379</v>
      </c>
      <c r="H141" s="33">
        <f t="shared" ref="H141:H204" si="14">E141*D141</f>
        <v>894.99999999999989</v>
      </c>
      <c r="I141" s="34">
        <f t="shared" si="8"/>
        <v>1484</v>
      </c>
      <c r="J141" s="35"/>
    </row>
    <row r="142" spans="1:10" s="36" customFormat="1" ht="13.5">
      <c r="A142" s="29" t="s">
        <v>779</v>
      </c>
      <c r="B142" s="30" t="s">
        <v>780</v>
      </c>
      <c r="C142" s="31" t="s">
        <v>719</v>
      </c>
      <c r="D142" s="19">
        <v>15</v>
      </c>
      <c r="E142" s="26">
        <v>236.01</v>
      </c>
      <c r="F142" s="26">
        <v>21.25</v>
      </c>
      <c r="G142" s="17">
        <f t="shared" si="13"/>
        <v>3858.8999999999996</v>
      </c>
      <c r="H142" s="33">
        <f t="shared" si="14"/>
        <v>3540.1499999999996</v>
      </c>
      <c r="I142" s="34">
        <f t="shared" si="8"/>
        <v>318.75</v>
      </c>
      <c r="J142" s="35"/>
    </row>
    <row r="143" spans="1:10" s="36" customFormat="1" ht="27">
      <c r="A143" s="29" t="s">
        <v>781</v>
      </c>
      <c r="B143" s="30" t="s">
        <v>497</v>
      </c>
      <c r="C143" s="31" t="s">
        <v>719</v>
      </c>
      <c r="D143" s="19">
        <v>15</v>
      </c>
      <c r="E143" s="26">
        <v>247.54</v>
      </c>
      <c r="F143" s="26">
        <v>106.06</v>
      </c>
      <c r="G143" s="17">
        <f t="shared" si="13"/>
        <v>5304</v>
      </c>
      <c r="H143" s="33">
        <f t="shared" si="14"/>
        <v>3713.1</v>
      </c>
      <c r="I143" s="34">
        <f t="shared" si="8"/>
        <v>1590.9</v>
      </c>
      <c r="J143" s="35"/>
    </row>
    <row r="144" spans="1:10" s="36" customFormat="1" ht="13.5">
      <c r="A144" s="63">
        <v>11</v>
      </c>
      <c r="B144" s="64" t="s">
        <v>49</v>
      </c>
      <c r="C144" s="65"/>
      <c r="D144" s="65"/>
      <c r="E144" s="66"/>
      <c r="F144" s="66"/>
      <c r="G144" s="67"/>
      <c r="H144" s="85">
        <f t="shared" si="14"/>
        <v>0</v>
      </c>
      <c r="I144" s="86">
        <f t="shared" si="8"/>
        <v>0</v>
      </c>
      <c r="J144" s="35"/>
    </row>
    <row r="145" spans="1:10" s="36" customFormat="1" ht="13.5">
      <c r="A145" s="29" t="s">
        <v>782</v>
      </c>
      <c r="B145" s="30" t="s">
        <v>783</v>
      </c>
      <c r="C145" s="31" t="s">
        <v>719</v>
      </c>
      <c r="D145" s="19">
        <v>10</v>
      </c>
      <c r="E145" s="26">
        <v>2.37</v>
      </c>
      <c r="F145" s="26">
        <v>0.16</v>
      </c>
      <c r="G145" s="17">
        <f>(D145*E145)+(D145*F145)</f>
        <v>25.300000000000004</v>
      </c>
      <c r="H145" s="33">
        <f t="shared" si="14"/>
        <v>23.700000000000003</v>
      </c>
      <c r="I145" s="34">
        <f t="shared" si="8"/>
        <v>1.6</v>
      </c>
      <c r="J145" s="35"/>
    </row>
    <row r="146" spans="1:10" s="36" customFormat="1" ht="13.5">
      <c r="A146" s="29" t="s">
        <v>230</v>
      </c>
      <c r="B146" s="30" t="s">
        <v>50</v>
      </c>
      <c r="C146" s="31" t="s">
        <v>719</v>
      </c>
      <c r="D146" s="19">
        <v>10</v>
      </c>
      <c r="E146" s="26">
        <v>77.569999999999993</v>
      </c>
      <c r="F146" s="26">
        <v>22.11</v>
      </c>
      <c r="G146" s="17">
        <f t="shared" ref="G146:G152" si="15">(D146*E146)+(D146*F146)</f>
        <v>996.8</v>
      </c>
      <c r="H146" s="33">
        <f t="shared" si="14"/>
        <v>775.69999999999993</v>
      </c>
      <c r="I146" s="34">
        <f t="shared" ref="I146:I209" si="16">F146*D146</f>
        <v>221.1</v>
      </c>
      <c r="J146" s="35"/>
    </row>
    <row r="147" spans="1:10" s="36" customFormat="1" ht="13.5">
      <c r="A147" s="29" t="s">
        <v>784</v>
      </c>
      <c r="B147" s="30" t="s">
        <v>785</v>
      </c>
      <c r="C147" s="31" t="s">
        <v>719</v>
      </c>
      <c r="D147" s="19">
        <v>10</v>
      </c>
      <c r="E147" s="26">
        <v>32.04</v>
      </c>
      <c r="F147" s="26">
        <v>9.83</v>
      </c>
      <c r="G147" s="17">
        <f t="shared" si="15"/>
        <v>418.7</v>
      </c>
      <c r="H147" s="33">
        <f t="shared" si="14"/>
        <v>320.39999999999998</v>
      </c>
      <c r="I147" s="34">
        <f t="shared" si="16"/>
        <v>98.3</v>
      </c>
      <c r="J147" s="35"/>
    </row>
    <row r="148" spans="1:10" s="36" customFormat="1" ht="13.5">
      <c r="A148" s="29" t="s">
        <v>916</v>
      </c>
      <c r="B148" s="30" t="s">
        <v>787</v>
      </c>
      <c r="C148" s="31" t="s">
        <v>719</v>
      </c>
      <c r="D148" s="19">
        <v>10</v>
      </c>
      <c r="E148" s="26">
        <v>22.28</v>
      </c>
      <c r="F148" s="26">
        <v>24.24</v>
      </c>
      <c r="G148" s="17">
        <f t="shared" si="15"/>
        <v>465.2</v>
      </c>
      <c r="H148" s="33">
        <f t="shared" si="14"/>
        <v>222.8</v>
      </c>
      <c r="I148" s="34">
        <f t="shared" si="16"/>
        <v>242.39999999999998</v>
      </c>
      <c r="J148" s="35"/>
    </row>
    <row r="149" spans="1:10" s="36" customFormat="1" ht="13.5">
      <c r="A149" s="29" t="s">
        <v>786</v>
      </c>
      <c r="B149" s="30" t="s">
        <v>789</v>
      </c>
      <c r="C149" s="31" t="s">
        <v>719</v>
      </c>
      <c r="D149" s="19">
        <v>25</v>
      </c>
      <c r="E149" s="26">
        <v>8.0299999999999994</v>
      </c>
      <c r="F149" s="26">
        <v>12.76</v>
      </c>
      <c r="G149" s="17">
        <f t="shared" si="15"/>
        <v>519.75</v>
      </c>
      <c r="H149" s="33">
        <f t="shared" si="14"/>
        <v>200.74999999999997</v>
      </c>
      <c r="I149" s="34">
        <f t="shared" si="16"/>
        <v>319</v>
      </c>
      <c r="J149" s="35"/>
    </row>
    <row r="150" spans="1:10" s="36" customFormat="1" ht="13.5">
      <c r="A150" s="29" t="s">
        <v>788</v>
      </c>
      <c r="B150" s="30" t="s">
        <v>791</v>
      </c>
      <c r="C150" s="31" t="s">
        <v>719</v>
      </c>
      <c r="D150" s="19">
        <v>15</v>
      </c>
      <c r="E150" s="26">
        <v>77.569999999999993</v>
      </c>
      <c r="F150" s="26">
        <v>22.11</v>
      </c>
      <c r="G150" s="17">
        <f t="shared" si="15"/>
        <v>1495.1999999999998</v>
      </c>
      <c r="H150" s="33">
        <f t="shared" si="14"/>
        <v>1163.55</v>
      </c>
      <c r="I150" s="34">
        <f t="shared" si="16"/>
        <v>331.65</v>
      </c>
      <c r="J150" s="35"/>
    </row>
    <row r="151" spans="1:10" s="36" customFormat="1" ht="13.5">
      <c r="A151" s="29" t="s">
        <v>790</v>
      </c>
      <c r="B151" s="30" t="s">
        <v>793</v>
      </c>
      <c r="C151" s="31" t="s">
        <v>24</v>
      </c>
      <c r="D151" s="19">
        <v>15</v>
      </c>
      <c r="E151" s="26">
        <v>108.14</v>
      </c>
      <c r="F151" s="26">
        <v>8.3000000000000007</v>
      </c>
      <c r="G151" s="17">
        <f t="shared" si="15"/>
        <v>1746.6</v>
      </c>
      <c r="H151" s="33">
        <f t="shared" si="14"/>
        <v>1622.1</v>
      </c>
      <c r="I151" s="34">
        <f t="shared" si="16"/>
        <v>124.50000000000001</v>
      </c>
      <c r="J151" s="35"/>
    </row>
    <row r="152" spans="1:10" s="36" customFormat="1" ht="13.5">
      <c r="A152" s="29" t="s">
        <v>792</v>
      </c>
      <c r="B152" s="30" t="s">
        <v>639</v>
      </c>
      <c r="C152" s="31" t="s">
        <v>24</v>
      </c>
      <c r="D152" s="19">
        <v>25</v>
      </c>
      <c r="E152" s="26">
        <v>12.66</v>
      </c>
      <c r="F152" s="26">
        <v>8.44</v>
      </c>
      <c r="G152" s="17">
        <f t="shared" si="15"/>
        <v>527.5</v>
      </c>
      <c r="H152" s="33">
        <f t="shared" si="14"/>
        <v>316.5</v>
      </c>
      <c r="I152" s="34">
        <f t="shared" si="16"/>
        <v>211</v>
      </c>
      <c r="J152" s="35"/>
    </row>
    <row r="153" spans="1:10" s="36" customFormat="1" ht="13.5">
      <c r="A153" s="63">
        <v>12</v>
      </c>
      <c r="B153" s="64" t="s">
        <v>51</v>
      </c>
      <c r="C153" s="65"/>
      <c r="D153" s="65"/>
      <c r="E153" s="66"/>
      <c r="F153" s="66"/>
      <c r="G153" s="67"/>
      <c r="H153" s="85">
        <f t="shared" si="14"/>
        <v>0</v>
      </c>
      <c r="I153" s="86">
        <f t="shared" si="16"/>
        <v>0</v>
      </c>
      <c r="J153" s="35"/>
    </row>
    <row r="154" spans="1:10" s="36" customFormat="1" ht="13.5">
      <c r="A154" s="29" t="s">
        <v>231</v>
      </c>
      <c r="B154" s="30" t="s">
        <v>52</v>
      </c>
      <c r="C154" s="31" t="s">
        <v>24</v>
      </c>
      <c r="D154" s="19">
        <v>50</v>
      </c>
      <c r="E154" s="27">
        <v>30.99</v>
      </c>
      <c r="F154" s="27">
        <v>20.66</v>
      </c>
      <c r="G154" s="17">
        <f>(D154*E154)+(D154*F154)</f>
        <v>2582.5</v>
      </c>
      <c r="H154" s="33">
        <f t="shared" si="14"/>
        <v>1549.5</v>
      </c>
      <c r="I154" s="34">
        <f t="shared" si="16"/>
        <v>1033</v>
      </c>
      <c r="J154" s="35"/>
    </row>
    <row r="155" spans="1:10" s="36" customFormat="1" ht="13.5">
      <c r="A155" s="29" t="s">
        <v>232</v>
      </c>
      <c r="B155" s="30" t="s">
        <v>53</v>
      </c>
      <c r="C155" s="31" t="s">
        <v>24</v>
      </c>
      <c r="D155" s="19">
        <v>20</v>
      </c>
      <c r="E155" s="27">
        <v>65.28</v>
      </c>
      <c r="F155" s="27">
        <v>43.51</v>
      </c>
      <c r="G155" s="17">
        <f t="shared" ref="G155:G172" si="17">(D155*E155)+(D155*F155)</f>
        <v>2175.7999999999997</v>
      </c>
      <c r="H155" s="33">
        <f t="shared" si="14"/>
        <v>1305.5999999999999</v>
      </c>
      <c r="I155" s="34">
        <f t="shared" si="16"/>
        <v>870.19999999999993</v>
      </c>
      <c r="J155" s="35"/>
    </row>
    <row r="156" spans="1:10" s="36" customFormat="1" ht="13.5">
      <c r="A156" s="29" t="s">
        <v>233</v>
      </c>
      <c r="B156" s="30" t="s">
        <v>54</v>
      </c>
      <c r="C156" s="31" t="s">
        <v>24</v>
      </c>
      <c r="D156" s="19">
        <v>20</v>
      </c>
      <c r="E156" s="27">
        <v>37.15</v>
      </c>
      <c r="F156" s="27">
        <v>6.65</v>
      </c>
      <c r="G156" s="17">
        <f t="shared" si="17"/>
        <v>876</v>
      </c>
      <c r="H156" s="33">
        <f t="shared" si="14"/>
        <v>743</v>
      </c>
      <c r="I156" s="34">
        <f t="shared" si="16"/>
        <v>133</v>
      </c>
      <c r="J156" s="35"/>
    </row>
    <row r="157" spans="1:10" s="36" customFormat="1" ht="13.5">
      <c r="A157" s="29" t="s">
        <v>234</v>
      </c>
      <c r="B157" s="30" t="s">
        <v>55</v>
      </c>
      <c r="C157" s="31" t="s">
        <v>24</v>
      </c>
      <c r="D157" s="19">
        <v>20</v>
      </c>
      <c r="E157" s="27">
        <v>54.47</v>
      </c>
      <c r="F157" s="27">
        <v>6.65</v>
      </c>
      <c r="G157" s="17">
        <f t="shared" si="17"/>
        <v>1222.4000000000001</v>
      </c>
      <c r="H157" s="33">
        <f t="shared" si="14"/>
        <v>1089.4000000000001</v>
      </c>
      <c r="I157" s="34">
        <f t="shared" si="16"/>
        <v>133</v>
      </c>
      <c r="J157" s="35"/>
    </row>
    <row r="158" spans="1:10" s="36" customFormat="1" ht="13.5">
      <c r="A158" s="29" t="s">
        <v>499</v>
      </c>
      <c r="B158" s="30" t="s">
        <v>794</v>
      </c>
      <c r="C158" s="31" t="s">
        <v>719</v>
      </c>
      <c r="D158" s="19">
        <v>50</v>
      </c>
      <c r="E158" s="27">
        <v>47.22</v>
      </c>
      <c r="F158" s="27">
        <v>13.6</v>
      </c>
      <c r="G158" s="17">
        <f t="shared" si="17"/>
        <v>3041</v>
      </c>
      <c r="H158" s="33">
        <f t="shared" si="14"/>
        <v>2361</v>
      </c>
      <c r="I158" s="34">
        <f t="shared" si="16"/>
        <v>680</v>
      </c>
      <c r="J158" s="35"/>
    </row>
    <row r="159" spans="1:10" s="36" customFormat="1" ht="13.5">
      <c r="A159" s="29" t="s">
        <v>235</v>
      </c>
      <c r="B159" s="30" t="s">
        <v>56</v>
      </c>
      <c r="C159" s="31" t="s">
        <v>719</v>
      </c>
      <c r="D159" s="19">
        <v>50</v>
      </c>
      <c r="E159" s="27">
        <v>69.94</v>
      </c>
      <c r="F159" s="27">
        <v>3.1</v>
      </c>
      <c r="G159" s="17">
        <f t="shared" si="17"/>
        <v>3652</v>
      </c>
      <c r="H159" s="33">
        <f t="shared" si="14"/>
        <v>3497</v>
      </c>
      <c r="I159" s="34">
        <f t="shared" si="16"/>
        <v>155</v>
      </c>
      <c r="J159" s="35"/>
    </row>
    <row r="160" spans="1:10" s="36" customFormat="1" ht="27">
      <c r="A160" s="29" t="s">
        <v>500</v>
      </c>
      <c r="B160" s="30" t="s">
        <v>795</v>
      </c>
      <c r="C160" s="31" t="s">
        <v>719</v>
      </c>
      <c r="D160" s="19">
        <v>100</v>
      </c>
      <c r="E160" s="27">
        <v>37.06</v>
      </c>
      <c r="F160" s="27">
        <v>4.4800000000000004</v>
      </c>
      <c r="G160" s="17">
        <f t="shared" si="17"/>
        <v>4154</v>
      </c>
      <c r="H160" s="33">
        <f t="shared" si="14"/>
        <v>3706</v>
      </c>
      <c r="I160" s="34">
        <f t="shared" si="16"/>
        <v>448.00000000000006</v>
      </c>
      <c r="J160" s="35"/>
    </row>
    <row r="161" spans="1:10" s="36" customFormat="1" ht="13.5">
      <c r="A161" s="29" t="s">
        <v>236</v>
      </c>
      <c r="B161" s="30" t="s">
        <v>57</v>
      </c>
      <c r="C161" s="31" t="s">
        <v>719</v>
      </c>
      <c r="D161" s="19">
        <v>10</v>
      </c>
      <c r="E161" s="27">
        <v>152.21</v>
      </c>
      <c r="F161" s="27">
        <v>23.15</v>
      </c>
      <c r="G161" s="17">
        <f t="shared" si="17"/>
        <v>1753.6000000000001</v>
      </c>
      <c r="H161" s="33">
        <f t="shared" si="14"/>
        <v>1522.1000000000001</v>
      </c>
      <c r="I161" s="34">
        <f t="shared" si="16"/>
        <v>231.5</v>
      </c>
      <c r="J161" s="35"/>
    </row>
    <row r="162" spans="1:10" s="36" customFormat="1" ht="13.5">
      <c r="A162" s="29" t="s">
        <v>237</v>
      </c>
      <c r="B162" s="30" t="s">
        <v>58</v>
      </c>
      <c r="C162" s="31" t="s">
        <v>719</v>
      </c>
      <c r="D162" s="19">
        <v>10</v>
      </c>
      <c r="E162" s="27">
        <v>88.97</v>
      </c>
      <c r="F162" s="27">
        <v>7.1</v>
      </c>
      <c r="G162" s="17">
        <f t="shared" si="17"/>
        <v>960.7</v>
      </c>
      <c r="H162" s="33">
        <f t="shared" si="14"/>
        <v>889.7</v>
      </c>
      <c r="I162" s="34">
        <f t="shared" si="16"/>
        <v>71</v>
      </c>
      <c r="J162" s="35"/>
    </row>
    <row r="163" spans="1:10" s="36" customFormat="1" ht="27">
      <c r="A163" s="29" t="s">
        <v>439</v>
      </c>
      <c r="B163" s="30" t="s">
        <v>796</v>
      </c>
      <c r="C163" s="31" t="s">
        <v>719</v>
      </c>
      <c r="D163" s="19">
        <v>5</v>
      </c>
      <c r="E163" s="27">
        <v>65.760000000000005</v>
      </c>
      <c r="F163" s="27">
        <v>3.99</v>
      </c>
      <c r="G163" s="17">
        <f t="shared" si="17"/>
        <v>348.75</v>
      </c>
      <c r="H163" s="33">
        <f t="shared" si="14"/>
        <v>328.8</v>
      </c>
      <c r="I163" s="34">
        <f t="shared" si="16"/>
        <v>19.950000000000003</v>
      </c>
      <c r="J163" s="35"/>
    </row>
    <row r="164" spans="1:10" s="36" customFormat="1" ht="39" customHeight="1">
      <c r="A164" s="29" t="s">
        <v>501</v>
      </c>
      <c r="B164" s="30" t="s">
        <v>658</v>
      </c>
      <c r="C164" s="31" t="s">
        <v>719</v>
      </c>
      <c r="D164" s="22">
        <v>5</v>
      </c>
      <c r="E164" s="27">
        <v>192.29</v>
      </c>
      <c r="F164" s="27">
        <v>6.94</v>
      </c>
      <c r="G164" s="17">
        <f t="shared" si="17"/>
        <v>996.15</v>
      </c>
      <c r="H164" s="33">
        <f t="shared" si="14"/>
        <v>961.44999999999993</v>
      </c>
      <c r="I164" s="34">
        <f t="shared" si="16"/>
        <v>34.700000000000003</v>
      </c>
      <c r="J164" s="35"/>
    </row>
    <row r="165" spans="1:10" s="36" customFormat="1" ht="27">
      <c r="A165" s="29" t="s">
        <v>502</v>
      </c>
      <c r="B165" s="30" t="s">
        <v>797</v>
      </c>
      <c r="C165" s="31" t="s">
        <v>24</v>
      </c>
      <c r="D165" s="19">
        <v>15</v>
      </c>
      <c r="E165" s="27">
        <v>20.29</v>
      </c>
      <c r="F165" s="27">
        <v>11.95</v>
      </c>
      <c r="G165" s="17">
        <f t="shared" si="17"/>
        <v>483.59999999999997</v>
      </c>
      <c r="H165" s="33">
        <f t="shared" si="14"/>
        <v>304.34999999999997</v>
      </c>
      <c r="I165" s="34">
        <f t="shared" si="16"/>
        <v>179.25</v>
      </c>
      <c r="J165" s="35"/>
    </row>
    <row r="166" spans="1:10" s="36" customFormat="1" ht="27">
      <c r="A166" s="29" t="s">
        <v>503</v>
      </c>
      <c r="B166" s="30" t="s">
        <v>498</v>
      </c>
      <c r="C166" s="31" t="s">
        <v>24</v>
      </c>
      <c r="D166" s="19">
        <v>15</v>
      </c>
      <c r="E166" s="27">
        <v>18.97</v>
      </c>
      <c r="F166" s="27">
        <v>7.26</v>
      </c>
      <c r="G166" s="17">
        <f t="shared" si="17"/>
        <v>393.44999999999993</v>
      </c>
      <c r="H166" s="33">
        <f t="shared" si="14"/>
        <v>284.54999999999995</v>
      </c>
      <c r="I166" s="34">
        <f t="shared" si="16"/>
        <v>108.89999999999999</v>
      </c>
      <c r="J166" s="35"/>
    </row>
    <row r="167" spans="1:10" s="36" customFormat="1" ht="13.5">
      <c r="A167" s="29" t="s">
        <v>504</v>
      </c>
      <c r="B167" s="30" t="s">
        <v>798</v>
      </c>
      <c r="C167" s="31" t="s">
        <v>24</v>
      </c>
      <c r="D167" s="19">
        <v>15</v>
      </c>
      <c r="E167" s="27">
        <v>72.400000000000006</v>
      </c>
      <c r="F167" s="27">
        <v>2.21</v>
      </c>
      <c r="G167" s="17">
        <f t="shared" si="17"/>
        <v>1119.1500000000001</v>
      </c>
      <c r="H167" s="33">
        <f t="shared" si="14"/>
        <v>1086</v>
      </c>
      <c r="I167" s="34">
        <f t="shared" si="16"/>
        <v>33.15</v>
      </c>
      <c r="J167" s="35"/>
    </row>
    <row r="168" spans="1:10" s="36" customFormat="1" ht="13.5">
      <c r="A168" s="29" t="s">
        <v>238</v>
      </c>
      <c r="B168" s="30" t="s">
        <v>709</v>
      </c>
      <c r="C168" s="31" t="s">
        <v>24</v>
      </c>
      <c r="D168" s="19">
        <v>10</v>
      </c>
      <c r="E168" s="27">
        <v>32.25</v>
      </c>
      <c r="F168" s="27">
        <v>21.49</v>
      </c>
      <c r="G168" s="17">
        <f t="shared" si="17"/>
        <v>537.4</v>
      </c>
      <c r="H168" s="33">
        <f t="shared" si="14"/>
        <v>322.5</v>
      </c>
      <c r="I168" s="34">
        <f t="shared" si="16"/>
        <v>214.89999999999998</v>
      </c>
      <c r="J168" s="35"/>
    </row>
    <row r="169" spans="1:10" s="36" customFormat="1" ht="27">
      <c r="A169" s="29" t="s">
        <v>505</v>
      </c>
      <c r="B169" s="30" t="s">
        <v>799</v>
      </c>
      <c r="C169" s="31" t="s">
        <v>719</v>
      </c>
      <c r="D169" s="19">
        <v>200</v>
      </c>
      <c r="E169" s="27">
        <v>27.55</v>
      </c>
      <c r="F169" s="27">
        <v>12.79</v>
      </c>
      <c r="G169" s="17">
        <f t="shared" si="17"/>
        <v>8068</v>
      </c>
      <c r="H169" s="33">
        <f t="shared" si="14"/>
        <v>5510</v>
      </c>
      <c r="I169" s="34">
        <f t="shared" si="16"/>
        <v>2558</v>
      </c>
      <c r="J169" s="35"/>
    </row>
    <row r="170" spans="1:10" s="36" customFormat="1" ht="13.5">
      <c r="A170" s="29" t="s">
        <v>506</v>
      </c>
      <c r="B170" s="30" t="s">
        <v>59</v>
      </c>
      <c r="C170" s="31" t="s">
        <v>24</v>
      </c>
      <c r="D170" s="19">
        <v>35</v>
      </c>
      <c r="E170" s="27">
        <v>46.86</v>
      </c>
      <c r="F170" s="27">
        <v>4.63</v>
      </c>
      <c r="G170" s="17">
        <f t="shared" si="17"/>
        <v>1802.1499999999999</v>
      </c>
      <c r="H170" s="33">
        <f t="shared" si="14"/>
        <v>1640.1</v>
      </c>
      <c r="I170" s="34">
        <f t="shared" si="16"/>
        <v>162.04999999999998</v>
      </c>
      <c r="J170" s="35"/>
    </row>
    <row r="171" spans="1:10" s="36" customFormat="1" ht="13.5">
      <c r="A171" s="29" t="s">
        <v>652</v>
      </c>
      <c r="B171" s="30" t="s">
        <v>800</v>
      </c>
      <c r="C171" s="31" t="s">
        <v>24</v>
      </c>
      <c r="D171" s="19">
        <v>75</v>
      </c>
      <c r="E171" s="27">
        <v>53.12</v>
      </c>
      <c r="F171" s="27">
        <v>5.53</v>
      </c>
      <c r="G171" s="17">
        <f t="shared" si="17"/>
        <v>4398.75</v>
      </c>
      <c r="H171" s="33">
        <f t="shared" si="14"/>
        <v>3984</v>
      </c>
      <c r="I171" s="34">
        <f t="shared" si="16"/>
        <v>414.75</v>
      </c>
      <c r="J171" s="35"/>
    </row>
    <row r="172" spans="1:10" s="36" customFormat="1" ht="27" customHeight="1">
      <c r="A172" s="29" t="s">
        <v>713</v>
      </c>
      <c r="B172" s="30" t="s">
        <v>661</v>
      </c>
      <c r="C172" s="31" t="s">
        <v>719</v>
      </c>
      <c r="D172" s="19">
        <v>50</v>
      </c>
      <c r="E172" s="27">
        <v>33.92</v>
      </c>
      <c r="F172" s="27">
        <v>8.41</v>
      </c>
      <c r="G172" s="17">
        <f t="shared" si="17"/>
        <v>2116.5</v>
      </c>
      <c r="H172" s="33">
        <f t="shared" si="14"/>
        <v>1696</v>
      </c>
      <c r="I172" s="34">
        <f t="shared" si="16"/>
        <v>420.5</v>
      </c>
      <c r="J172" s="35"/>
    </row>
    <row r="173" spans="1:10" s="36" customFormat="1" ht="13.5">
      <c r="A173" s="63">
        <v>13</v>
      </c>
      <c r="B173" s="64" t="s">
        <v>60</v>
      </c>
      <c r="C173" s="65"/>
      <c r="D173" s="65"/>
      <c r="E173" s="66"/>
      <c r="F173" s="66"/>
      <c r="G173" s="67"/>
      <c r="H173" s="85">
        <f t="shared" si="14"/>
        <v>0</v>
      </c>
      <c r="I173" s="86">
        <f t="shared" si="16"/>
        <v>0</v>
      </c>
      <c r="J173" s="35"/>
    </row>
    <row r="174" spans="1:10" s="36" customFormat="1" ht="13.5">
      <c r="A174" s="29" t="s">
        <v>239</v>
      </c>
      <c r="B174" s="30" t="s">
        <v>61</v>
      </c>
      <c r="C174" s="31" t="s">
        <v>24</v>
      </c>
      <c r="D174" s="19">
        <v>45</v>
      </c>
      <c r="E174" s="27">
        <v>9.49</v>
      </c>
      <c r="F174" s="27">
        <v>5.55</v>
      </c>
      <c r="G174" s="17">
        <f>(D174*E174)+(D174*F174)</f>
        <v>676.8</v>
      </c>
      <c r="H174" s="33">
        <f t="shared" si="14"/>
        <v>427.05</v>
      </c>
      <c r="I174" s="34">
        <f t="shared" si="16"/>
        <v>249.75</v>
      </c>
      <c r="J174" s="35"/>
    </row>
    <row r="175" spans="1:10" s="36" customFormat="1" ht="13.5">
      <c r="A175" s="29" t="s">
        <v>240</v>
      </c>
      <c r="B175" s="30" t="s">
        <v>62</v>
      </c>
      <c r="C175" s="31" t="s">
        <v>7</v>
      </c>
      <c r="D175" s="19">
        <v>4</v>
      </c>
      <c r="E175" s="27">
        <v>248.39</v>
      </c>
      <c r="F175" s="27">
        <v>81.99</v>
      </c>
      <c r="G175" s="17">
        <f t="shared" ref="G175:G221" si="18">(D175*E175)+(D175*F175)</f>
        <v>1321.52</v>
      </c>
      <c r="H175" s="33">
        <f t="shared" si="14"/>
        <v>993.56</v>
      </c>
      <c r="I175" s="34">
        <f t="shared" si="16"/>
        <v>327.96</v>
      </c>
      <c r="J175" s="35"/>
    </row>
    <row r="176" spans="1:10" s="36" customFormat="1" ht="13.5">
      <c r="A176" s="29" t="s">
        <v>241</v>
      </c>
      <c r="B176" s="30" t="s">
        <v>63</v>
      </c>
      <c r="C176" s="31" t="s">
        <v>7</v>
      </c>
      <c r="D176" s="19">
        <v>10</v>
      </c>
      <c r="E176" s="27">
        <v>6.41</v>
      </c>
      <c r="F176" s="27">
        <v>7.21</v>
      </c>
      <c r="G176" s="17">
        <f t="shared" si="18"/>
        <v>136.19999999999999</v>
      </c>
      <c r="H176" s="33">
        <f t="shared" si="14"/>
        <v>64.099999999999994</v>
      </c>
      <c r="I176" s="34">
        <f t="shared" si="16"/>
        <v>72.099999999999994</v>
      </c>
      <c r="J176" s="35"/>
    </row>
    <row r="177" spans="1:10" s="36" customFormat="1" ht="13.5">
      <c r="A177" s="29" t="s">
        <v>507</v>
      </c>
      <c r="B177" s="30" t="s">
        <v>801</v>
      </c>
      <c r="C177" s="31" t="s">
        <v>24</v>
      </c>
      <c r="D177" s="19">
        <v>10</v>
      </c>
      <c r="E177" s="27">
        <v>45.77</v>
      </c>
      <c r="F177" s="27">
        <v>30.51</v>
      </c>
      <c r="G177" s="17">
        <f t="shared" si="18"/>
        <v>762.80000000000007</v>
      </c>
      <c r="H177" s="33">
        <f t="shared" si="14"/>
        <v>457.70000000000005</v>
      </c>
      <c r="I177" s="34">
        <f t="shared" si="16"/>
        <v>305.10000000000002</v>
      </c>
      <c r="J177" s="35"/>
    </row>
    <row r="178" spans="1:10" s="36" customFormat="1" ht="13.5">
      <c r="A178" s="29" t="s">
        <v>242</v>
      </c>
      <c r="B178" s="30" t="s">
        <v>64</v>
      </c>
      <c r="C178" s="31" t="s">
        <v>24</v>
      </c>
      <c r="D178" s="19">
        <v>1</v>
      </c>
      <c r="E178" s="27">
        <v>250.07</v>
      </c>
      <c r="F178" s="27">
        <v>167.43</v>
      </c>
      <c r="G178" s="17">
        <f t="shared" si="18"/>
        <v>417.5</v>
      </c>
      <c r="H178" s="33">
        <f t="shared" si="14"/>
        <v>250.07</v>
      </c>
      <c r="I178" s="34">
        <f t="shared" si="16"/>
        <v>167.43</v>
      </c>
      <c r="J178" s="35"/>
    </row>
    <row r="179" spans="1:10" s="36" customFormat="1" ht="13.5">
      <c r="A179" s="29" t="s">
        <v>243</v>
      </c>
      <c r="B179" s="30" t="s">
        <v>65</v>
      </c>
      <c r="C179" s="31" t="s">
        <v>24</v>
      </c>
      <c r="D179" s="19">
        <v>10</v>
      </c>
      <c r="E179" s="27">
        <v>83.26</v>
      </c>
      <c r="F179" s="27">
        <v>55.51</v>
      </c>
      <c r="G179" s="17">
        <f t="shared" si="18"/>
        <v>1387.7</v>
      </c>
      <c r="H179" s="33">
        <f t="shared" si="14"/>
        <v>832.6</v>
      </c>
      <c r="I179" s="34">
        <f t="shared" si="16"/>
        <v>555.1</v>
      </c>
      <c r="J179" s="35"/>
    </row>
    <row r="180" spans="1:10" s="36" customFormat="1" ht="13.5">
      <c r="A180" s="29" t="s">
        <v>508</v>
      </c>
      <c r="B180" s="40" t="s">
        <v>802</v>
      </c>
      <c r="C180" s="31" t="s">
        <v>24</v>
      </c>
      <c r="D180" s="19">
        <v>30</v>
      </c>
      <c r="E180" s="27">
        <v>88.71</v>
      </c>
      <c r="F180" s="27">
        <v>30.85</v>
      </c>
      <c r="G180" s="17">
        <f t="shared" si="18"/>
        <v>3586.7999999999997</v>
      </c>
      <c r="H180" s="33">
        <f t="shared" si="14"/>
        <v>2661.2999999999997</v>
      </c>
      <c r="I180" s="34">
        <f t="shared" si="16"/>
        <v>925.5</v>
      </c>
      <c r="J180" s="35"/>
    </row>
    <row r="181" spans="1:10" s="36" customFormat="1" ht="13.5">
      <c r="A181" s="29" t="s">
        <v>244</v>
      </c>
      <c r="B181" s="30" t="s">
        <v>440</v>
      </c>
      <c r="C181" s="31" t="s">
        <v>7</v>
      </c>
      <c r="D181" s="19">
        <v>10</v>
      </c>
      <c r="E181" s="27">
        <v>9.3800000000000008</v>
      </c>
      <c r="F181" s="27">
        <v>3.02</v>
      </c>
      <c r="G181" s="17">
        <f t="shared" si="18"/>
        <v>124.00000000000001</v>
      </c>
      <c r="H181" s="33">
        <f t="shared" si="14"/>
        <v>93.800000000000011</v>
      </c>
      <c r="I181" s="34">
        <f t="shared" si="16"/>
        <v>30.2</v>
      </c>
      <c r="J181" s="35"/>
    </row>
    <row r="182" spans="1:10" s="36" customFormat="1" ht="13.5">
      <c r="A182" s="29" t="s">
        <v>509</v>
      </c>
      <c r="B182" s="30" t="s">
        <v>803</v>
      </c>
      <c r="C182" s="31" t="s">
        <v>7</v>
      </c>
      <c r="D182" s="19">
        <v>8</v>
      </c>
      <c r="E182" s="27">
        <v>70.760000000000005</v>
      </c>
      <c r="F182" s="27">
        <v>34.67</v>
      </c>
      <c r="G182" s="17">
        <f t="shared" si="18"/>
        <v>843.44</v>
      </c>
      <c r="H182" s="33">
        <f t="shared" si="14"/>
        <v>566.08000000000004</v>
      </c>
      <c r="I182" s="34">
        <f t="shared" si="16"/>
        <v>277.36</v>
      </c>
      <c r="J182" s="35"/>
    </row>
    <row r="183" spans="1:10" s="36" customFormat="1" ht="13.5">
      <c r="A183" s="29" t="s">
        <v>510</v>
      </c>
      <c r="B183" s="30" t="s">
        <v>804</v>
      </c>
      <c r="C183" s="31" t="s">
        <v>7</v>
      </c>
      <c r="D183" s="19">
        <v>5</v>
      </c>
      <c r="E183" s="27">
        <v>84.03</v>
      </c>
      <c r="F183" s="27">
        <v>41.16</v>
      </c>
      <c r="G183" s="17">
        <f t="shared" si="18"/>
        <v>625.94999999999993</v>
      </c>
      <c r="H183" s="33">
        <f t="shared" si="14"/>
        <v>420.15</v>
      </c>
      <c r="I183" s="34">
        <f t="shared" si="16"/>
        <v>205.79999999999998</v>
      </c>
      <c r="J183" s="35"/>
    </row>
    <row r="184" spans="1:10" s="36" customFormat="1" ht="13.5">
      <c r="A184" s="29" t="s">
        <v>511</v>
      </c>
      <c r="B184" s="30" t="s">
        <v>805</v>
      </c>
      <c r="C184" s="31" t="s">
        <v>7</v>
      </c>
      <c r="D184" s="19">
        <v>10</v>
      </c>
      <c r="E184" s="27">
        <v>118.25</v>
      </c>
      <c r="F184" s="27">
        <v>22.98</v>
      </c>
      <c r="G184" s="17">
        <f t="shared" si="18"/>
        <v>1412.3</v>
      </c>
      <c r="H184" s="33">
        <f t="shared" si="14"/>
        <v>1182.5</v>
      </c>
      <c r="I184" s="34">
        <f t="shared" si="16"/>
        <v>229.8</v>
      </c>
      <c r="J184" s="35"/>
    </row>
    <row r="185" spans="1:10" s="36" customFormat="1" ht="13.5">
      <c r="A185" s="29" t="s">
        <v>512</v>
      </c>
      <c r="B185" s="30" t="s">
        <v>806</v>
      </c>
      <c r="C185" s="31" t="s">
        <v>7</v>
      </c>
      <c r="D185" s="19">
        <v>5</v>
      </c>
      <c r="E185" s="27">
        <v>66.040000000000006</v>
      </c>
      <c r="F185" s="27">
        <v>32.26</v>
      </c>
      <c r="G185" s="17">
        <f t="shared" si="18"/>
        <v>491.5</v>
      </c>
      <c r="H185" s="33">
        <f t="shared" si="14"/>
        <v>330.20000000000005</v>
      </c>
      <c r="I185" s="34">
        <f t="shared" si="16"/>
        <v>161.29999999999998</v>
      </c>
      <c r="J185" s="35"/>
    </row>
    <row r="186" spans="1:10" s="36" customFormat="1" ht="27">
      <c r="A186" s="29" t="s">
        <v>513</v>
      </c>
      <c r="B186" s="30" t="s">
        <v>807</v>
      </c>
      <c r="C186" s="31" t="s">
        <v>7</v>
      </c>
      <c r="D186" s="19">
        <v>5</v>
      </c>
      <c r="E186" s="27">
        <v>118.25</v>
      </c>
      <c r="F186" s="27">
        <v>22.98</v>
      </c>
      <c r="G186" s="17">
        <f t="shared" si="18"/>
        <v>706.15</v>
      </c>
      <c r="H186" s="33">
        <f t="shared" si="14"/>
        <v>591.25</v>
      </c>
      <c r="I186" s="34">
        <f t="shared" si="16"/>
        <v>114.9</v>
      </c>
      <c r="J186" s="35"/>
    </row>
    <row r="187" spans="1:10" s="36" customFormat="1" ht="27">
      <c r="A187" s="29" t="s">
        <v>514</v>
      </c>
      <c r="B187" s="30" t="s">
        <v>808</v>
      </c>
      <c r="C187" s="31" t="s">
        <v>809</v>
      </c>
      <c r="D187" s="19">
        <v>10</v>
      </c>
      <c r="E187" s="27">
        <v>84.74</v>
      </c>
      <c r="F187" s="27">
        <v>37.200000000000003</v>
      </c>
      <c r="G187" s="17">
        <f t="shared" si="18"/>
        <v>1219.4000000000001</v>
      </c>
      <c r="H187" s="33">
        <f t="shared" si="14"/>
        <v>847.4</v>
      </c>
      <c r="I187" s="34">
        <f t="shared" si="16"/>
        <v>372</v>
      </c>
      <c r="J187" s="35"/>
    </row>
    <row r="188" spans="1:10" s="36" customFormat="1" ht="13.5">
      <c r="A188" s="29" t="s">
        <v>441</v>
      </c>
      <c r="B188" s="30" t="s">
        <v>66</v>
      </c>
      <c r="C188" s="31" t="s">
        <v>7</v>
      </c>
      <c r="D188" s="19">
        <v>12</v>
      </c>
      <c r="E188" s="27">
        <v>27.26</v>
      </c>
      <c r="F188" s="27">
        <v>11.1</v>
      </c>
      <c r="G188" s="17">
        <f t="shared" si="18"/>
        <v>460.32</v>
      </c>
      <c r="H188" s="33">
        <f t="shared" si="14"/>
        <v>327.12</v>
      </c>
      <c r="I188" s="34">
        <f t="shared" si="16"/>
        <v>133.19999999999999</v>
      </c>
      <c r="J188" s="35"/>
    </row>
    <row r="189" spans="1:10" s="36" customFormat="1" ht="13.5">
      <c r="A189" s="29" t="s">
        <v>245</v>
      </c>
      <c r="B189" s="30" t="s">
        <v>67</v>
      </c>
      <c r="C189" s="31" t="s">
        <v>7</v>
      </c>
      <c r="D189" s="19">
        <v>5</v>
      </c>
      <c r="E189" s="27">
        <v>251.31</v>
      </c>
      <c r="F189" s="27">
        <v>96.27</v>
      </c>
      <c r="G189" s="17">
        <f t="shared" si="18"/>
        <v>1737.8999999999999</v>
      </c>
      <c r="H189" s="33">
        <f t="shared" si="14"/>
        <v>1256.55</v>
      </c>
      <c r="I189" s="34">
        <f t="shared" si="16"/>
        <v>481.34999999999997</v>
      </c>
      <c r="J189" s="35"/>
    </row>
    <row r="190" spans="1:10" s="36" customFormat="1" ht="13.5">
      <c r="A190" s="29" t="s">
        <v>246</v>
      </c>
      <c r="B190" s="30" t="s">
        <v>68</v>
      </c>
      <c r="C190" s="31" t="s">
        <v>7</v>
      </c>
      <c r="D190" s="19">
        <v>5</v>
      </c>
      <c r="E190" s="27">
        <v>255.44</v>
      </c>
      <c r="F190" s="27">
        <v>98.87</v>
      </c>
      <c r="G190" s="17">
        <f t="shared" si="18"/>
        <v>1771.5500000000002</v>
      </c>
      <c r="H190" s="33">
        <f t="shared" si="14"/>
        <v>1277.2</v>
      </c>
      <c r="I190" s="34">
        <f t="shared" si="16"/>
        <v>494.35</v>
      </c>
      <c r="J190" s="35"/>
    </row>
    <row r="191" spans="1:10" s="36" customFormat="1" ht="13.5">
      <c r="A191" s="29" t="s">
        <v>247</v>
      </c>
      <c r="B191" s="30" t="s">
        <v>69</v>
      </c>
      <c r="C191" s="31" t="s">
        <v>7</v>
      </c>
      <c r="D191" s="19">
        <v>10</v>
      </c>
      <c r="E191" s="27">
        <v>261.02999999999997</v>
      </c>
      <c r="F191" s="27">
        <v>100.02</v>
      </c>
      <c r="G191" s="17">
        <f t="shared" si="18"/>
        <v>3610.4999999999995</v>
      </c>
      <c r="H191" s="33">
        <f t="shared" si="14"/>
        <v>2610.2999999999997</v>
      </c>
      <c r="I191" s="34">
        <f t="shared" si="16"/>
        <v>1000.1999999999999</v>
      </c>
      <c r="J191" s="35"/>
    </row>
    <row r="192" spans="1:10" s="36" customFormat="1" ht="13.5">
      <c r="A192" s="29" t="s">
        <v>248</v>
      </c>
      <c r="B192" s="30" t="s">
        <v>70</v>
      </c>
      <c r="C192" s="31" t="s">
        <v>7</v>
      </c>
      <c r="D192" s="19">
        <v>10</v>
      </c>
      <c r="E192" s="27">
        <v>30.52</v>
      </c>
      <c r="F192" s="27">
        <v>0</v>
      </c>
      <c r="G192" s="17">
        <f t="shared" si="18"/>
        <v>305.2</v>
      </c>
      <c r="H192" s="33">
        <f t="shared" si="14"/>
        <v>305.2</v>
      </c>
      <c r="I192" s="34">
        <f t="shared" si="16"/>
        <v>0</v>
      </c>
      <c r="J192" s="35"/>
    </row>
    <row r="193" spans="1:10" s="36" customFormat="1" ht="13.5">
      <c r="A193" s="29" t="s">
        <v>412</v>
      </c>
      <c r="B193" s="30" t="s">
        <v>71</v>
      </c>
      <c r="C193" s="31" t="s">
        <v>719</v>
      </c>
      <c r="D193" s="19">
        <v>3</v>
      </c>
      <c r="E193" s="27">
        <v>588.41</v>
      </c>
      <c r="F193" s="27">
        <v>18.010000000000002</v>
      </c>
      <c r="G193" s="17">
        <f t="shared" si="18"/>
        <v>1819.26</v>
      </c>
      <c r="H193" s="33">
        <f t="shared" si="14"/>
        <v>1765.23</v>
      </c>
      <c r="I193" s="34">
        <f t="shared" si="16"/>
        <v>54.03</v>
      </c>
      <c r="J193" s="35"/>
    </row>
    <row r="194" spans="1:10" s="36" customFormat="1" ht="13.5">
      <c r="A194" s="29" t="s">
        <v>249</v>
      </c>
      <c r="B194" s="30" t="s">
        <v>72</v>
      </c>
      <c r="C194" s="31" t="s">
        <v>7</v>
      </c>
      <c r="D194" s="19">
        <v>5</v>
      </c>
      <c r="E194" s="27">
        <v>208.03</v>
      </c>
      <c r="F194" s="27">
        <v>33</v>
      </c>
      <c r="G194" s="17">
        <f t="shared" si="18"/>
        <v>1205.1500000000001</v>
      </c>
      <c r="H194" s="33">
        <f t="shared" si="14"/>
        <v>1040.1500000000001</v>
      </c>
      <c r="I194" s="34">
        <f t="shared" si="16"/>
        <v>165</v>
      </c>
      <c r="J194" s="35"/>
    </row>
    <row r="195" spans="1:10" s="36" customFormat="1" ht="13.5">
      <c r="A195" s="29" t="s">
        <v>914</v>
      </c>
      <c r="B195" s="30" t="s">
        <v>889</v>
      </c>
      <c r="C195" s="31" t="s">
        <v>719</v>
      </c>
      <c r="D195" s="19">
        <v>5</v>
      </c>
      <c r="E195" s="27">
        <v>374.83</v>
      </c>
      <c r="F195" s="27">
        <v>180.08</v>
      </c>
      <c r="G195" s="17">
        <f t="shared" si="18"/>
        <v>2774.55</v>
      </c>
      <c r="H195" s="33">
        <f t="shared" si="14"/>
        <v>1874.1499999999999</v>
      </c>
      <c r="I195" s="34">
        <f t="shared" si="16"/>
        <v>900.40000000000009</v>
      </c>
      <c r="J195" s="35"/>
    </row>
    <row r="196" spans="1:10" s="36" customFormat="1" ht="13.5">
      <c r="A196" s="29" t="s">
        <v>515</v>
      </c>
      <c r="B196" s="30" t="s">
        <v>810</v>
      </c>
      <c r="C196" s="31" t="s">
        <v>719</v>
      </c>
      <c r="D196" s="19">
        <v>15</v>
      </c>
      <c r="E196" s="27">
        <v>202.39</v>
      </c>
      <c r="F196" s="27">
        <v>134.91999999999999</v>
      </c>
      <c r="G196" s="17">
        <f t="shared" si="18"/>
        <v>5059.6499999999996</v>
      </c>
      <c r="H196" s="33">
        <f t="shared" si="14"/>
        <v>3035.85</v>
      </c>
      <c r="I196" s="34">
        <f t="shared" si="16"/>
        <v>2023.7999999999997</v>
      </c>
      <c r="J196" s="35"/>
    </row>
    <row r="197" spans="1:10" s="36" customFormat="1" ht="13.5">
      <c r="A197" s="29" t="s">
        <v>516</v>
      </c>
      <c r="B197" s="30" t="s">
        <v>811</v>
      </c>
      <c r="C197" s="31" t="s">
        <v>24</v>
      </c>
      <c r="D197" s="19">
        <v>5</v>
      </c>
      <c r="E197" s="27">
        <v>331.69</v>
      </c>
      <c r="F197" s="27">
        <v>221.12</v>
      </c>
      <c r="G197" s="17">
        <f t="shared" si="18"/>
        <v>2764.05</v>
      </c>
      <c r="H197" s="33">
        <f t="shared" si="14"/>
        <v>1658.45</v>
      </c>
      <c r="I197" s="34">
        <f t="shared" si="16"/>
        <v>1105.5999999999999</v>
      </c>
      <c r="J197" s="35"/>
    </row>
    <row r="198" spans="1:10" s="36" customFormat="1" ht="27">
      <c r="A198" s="29" t="s">
        <v>517</v>
      </c>
      <c r="B198" s="30" t="s">
        <v>885</v>
      </c>
      <c r="C198" s="31" t="s">
        <v>24</v>
      </c>
      <c r="D198" s="19">
        <v>10</v>
      </c>
      <c r="E198" s="27">
        <v>328.09</v>
      </c>
      <c r="F198" s="27">
        <v>218.73</v>
      </c>
      <c r="G198" s="17">
        <f t="shared" si="18"/>
        <v>5468.1999999999989</v>
      </c>
      <c r="H198" s="33">
        <f t="shared" si="14"/>
        <v>3280.8999999999996</v>
      </c>
      <c r="I198" s="34">
        <f t="shared" si="16"/>
        <v>2187.2999999999997</v>
      </c>
      <c r="J198" s="35"/>
    </row>
    <row r="199" spans="1:10" s="36" customFormat="1" ht="13.5">
      <c r="A199" s="29" t="s">
        <v>518</v>
      </c>
      <c r="B199" s="30" t="s">
        <v>812</v>
      </c>
      <c r="C199" s="31" t="s">
        <v>719</v>
      </c>
      <c r="D199" s="19">
        <v>5</v>
      </c>
      <c r="E199" s="27">
        <v>341.93</v>
      </c>
      <c r="F199" s="27">
        <v>17.45</v>
      </c>
      <c r="G199" s="17">
        <f t="shared" si="18"/>
        <v>1796.9</v>
      </c>
      <c r="H199" s="33">
        <f t="shared" si="14"/>
        <v>1709.65</v>
      </c>
      <c r="I199" s="34">
        <f t="shared" si="16"/>
        <v>87.25</v>
      </c>
      <c r="J199" s="35"/>
    </row>
    <row r="200" spans="1:10" s="36" customFormat="1" ht="13.5">
      <c r="A200" s="29" t="s">
        <v>519</v>
      </c>
      <c r="B200" s="30" t="s">
        <v>813</v>
      </c>
      <c r="C200" s="31" t="s">
        <v>719</v>
      </c>
      <c r="D200" s="19">
        <v>5</v>
      </c>
      <c r="E200" s="27">
        <v>309.66000000000003</v>
      </c>
      <c r="F200" s="27">
        <v>18.37</v>
      </c>
      <c r="G200" s="17">
        <f t="shared" si="18"/>
        <v>1640.15</v>
      </c>
      <c r="H200" s="33">
        <f t="shared" si="14"/>
        <v>1548.3000000000002</v>
      </c>
      <c r="I200" s="34">
        <f t="shared" si="16"/>
        <v>91.850000000000009</v>
      </c>
      <c r="J200" s="35"/>
    </row>
    <row r="201" spans="1:10" s="36" customFormat="1" ht="13.5">
      <c r="A201" s="29" t="s">
        <v>444</v>
      </c>
      <c r="B201" s="30" t="s">
        <v>814</v>
      </c>
      <c r="C201" s="31" t="s">
        <v>719</v>
      </c>
      <c r="D201" s="19">
        <v>5</v>
      </c>
      <c r="E201" s="27">
        <v>474.1</v>
      </c>
      <c r="F201" s="27">
        <v>12.34</v>
      </c>
      <c r="G201" s="17">
        <f t="shared" si="18"/>
        <v>2432.1999999999998</v>
      </c>
      <c r="H201" s="33">
        <f t="shared" si="14"/>
        <v>2370.5</v>
      </c>
      <c r="I201" s="34">
        <f t="shared" si="16"/>
        <v>61.7</v>
      </c>
      <c r="J201" s="35"/>
    </row>
    <row r="202" spans="1:10" s="36" customFormat="1" ht="13.5">
      <c r="A202" s="29" t="s">
        <v>443</v>
      </c>
      <c r="B202" s="30" t="s">
        <v>701</v>
      </c>
      <c r="C202" s="31" t="s">
        <v>719</v>
      </c>
      <c r="D202" s="19">
        <v>3</v>
      </c>
      <c r="E202" s="27">
        <v>621.97</v>
      </c>
      <c r="F202" s="27">
        <v>10.28</v>
      </c>
      <c r="G202" s="17">
        <f t="shared" si="18"/>
        <v>1896.75</v>
      </c>
      <c r="H202" s="33">
        <f t="shared" si="14"/>
        <v>1865.91</v>
      </c>
      <c r="I202" s="34">
        <f t="shared" si="16"/>
        <v>30.839999999999996</v>
      </c>
      <c r="J202" s="35"/>
    </row>
    <row r="203" spans="1:10" s="36" customFormat="1" ht="39.75" customHeight="1">
      <c r="A203" s="29" t="s">
        <v>442</v>
      </c>
      <c r="B203" s="30" t="s">
        <v>815</v>
      </c>
      <c r="C203" s="31" t="s">
        <v>7</v>
      </c>
      <c r="D203" s="19">
        <v>2</v>
      </c>
      <c r="E203" s="27">
        <v>588.42999999999995</v>
      </c>
      <c r="F203" s="27">
        <v>218.92</v>
      </c>
      <c r="G203" s="17">
        <f t="shared" si="18"/>
        <v>1614.6999999999998</v>
      </c>
      <c r="H203" s="33">
        <f t="shared" si="14"/>
        <v>1176.8599999999999</v>
      </c>
      <c r="I203" s="34">
        <f t="shared" si="16"/>
        <v>437.84</v>
      </c>
      <c r="J203" s="35"/>
    </row>
    <row r="204" spans="1:10" s="36" customFormat="1" ht="39.75" customHeight="1">
      <c r="A204" s="29" t="s">
        <v>520</v>
      </c>
      <c r="B204" s="30" t="s">
        <v>816</v>
      </c>
      <c r="C204" s="31" t="s">
        <v>7</v>
      </c>
      <c r="D204" s="19">
        <v>2</v>
      </c>
      <c r="E204" s="27">
        <v>578.07000000000005</v>
      </c>
      <c r="F204" s="27">
        <v>223.28</v>
      </c>
      <c r="G204" s="17">
        <f t="shared" si="18"/>
        <v>1602.7</v>
      </c>
      <c r="H204" s="33">
        <f t="shared" si="14"/>
        <v>1156.1400000000001</v>
      </c>
      <c r="I204" s="34">
        <f t="shared" si="16"/>
        <v>446.56</v>
      </c>
      <c r="J204" s="35"/>
    </row>
    <row r="205" spans="1:10" s="36" customFormat="1" ht="39.75" customHeight="1">
      <c r="A205" s="29" t="s">
        <v>521</v>
      </c>
      <c r="B205" s="30" t="s">
        <v>817</v>
      </c>
      <c r="C205" s="31" t="s">
        <v>7</v>
      </c>
      <c r="D205" s="19">
        <v>3</v>
      </c>
      <c r="E205" s="27">
        <v>606.22</v>
      </c>
      <c r="F205" s="27">
        <v>234.7</v>
      </c>
      <c r="G205" s="17">
        <f t="shared" si="18"/>
        <v>2522.7600000000002</v>
      </c>
      <c r="H205" s="33">
        <f t="shared" ref="H205:H268" si="19">E205*D205</f>
        <v>1818.66</v>
      </c>
      <c r="I205" s="34">
        <f t="shared" si="16"/>
        <v>704.09999999999991</v>
      </c>
      <c r="J205" s="35"/>
    </row>
    <row r="206" spans="1:10" s="36" customFormat="1" ht="13.5">
      <c r="A206" s="29" t="s">
        <v>522</v>
      </c>
      <c r="B206" s="30" t="s">
        <v>73</v>
      </c>
      <c r="C206" s="31" t="s">
        <v>7</v>
      </c>
      <c r="D206" s="19">
        <v>5</v>
      </c>
      <c r="E206" s="27">
        <v>47.07</v>
      </c>
      <c r="F206" s="27">
        <v>24.98</v>
      </c>
      <c r="G206" s="17">
        <f t="shared" si="18"/>
        <v>360.25</v>
      </c>
      <c r="H206" s="33">
        <f t="shared" si="19"/>
        <v>235.35</v>
      </c>
      <c r="I206" s="34">
        <f t="shared" si="16"/>
        <v>124.9</v>
      </c>
      <c r="J206" s="35"/>
    </row>
    <row r="207" spans="1:10" s="36" customFormat="1" ht="13.5">
      <c r="A207" s="29" t="s">
        <v>523</v>
      </c>
      <c r="B207" s="40" t="s">
        <v>74</v>
      </c>
      <c r="C207" s="31" t="s">
        <v>719</v>
      </c>
      <c r="D207" s="59">
        <v>80</v>
      </c>
      <c r="E207" s="27">
        <v>20.420000000000002</v>
      </c>
      <c r="F207" s="27">
        <v>31.03</v>
      </c>
      <c r="G207" s="17">
        <f t="shared" si="18"/>
        <v>4116</v>
      </c>
      <c r="H207" s="33">
        <f t="shared" si="19"/>
        <v>1633.6000000000001</v>
      </c>
      <c r="I207" s="34">
        <f t="shared" si="16"/>
        <v>2482.4</v>
      </c>
      <c r="J207" s="35"/>
    </row>
    <row r="208" spans="1:10" s="36" customFormat="1" ht="13.5">
      <c r="A208" s="29" t="s">
        <v>250</v>
      </c>
      <c r="B208" s="40" t="s">
        <v>75</v>
      </c>
      <c r="C208" s="31" t="s">
        <v>719</v>
      </c>
      <c r="D208" s="59">
        <v>5</v>
      </c>
      <c r="E208" s="27">
        <v>13.03</v>
      </c>
      <c r="F208" s="27">
        <v>19.55</v>
      </c>
      <c r="G208" s="17">
        <f t="shared" si="18"/>
        <v>162.89999999999998</v>
      </c>
      <c r="H208" s="33">
        <f t="shared" si="19"/>
        <v>65.149999999999991</v>
      </c>
      <c r="I208" s="34">
        <f t="shared" si="16"/>
        <v>97.75</v>
      </c>
      <c r="J208" s="35"/>
    </row>
    <row r="209" spans="1:10" s="36" customFormat="1" ht="13.5">
      <c r="A209" s="29" t="s">
        <v>251</v>
      </c>
      <c r="B209" s="40" t="s">
        <v>76</v>
      </c>
      <c r="C209" s="31" t="s">
        <v>719</v>
      </c>
      <c r="D209" s="59">
        <v>40</v>
      </c>
      <c r="E209" s="27">
        <v>0</v>
      </c>
      <c r="F209" s="27">
        <v>39</v>
      </c>
      <c r="G209" s="17">
        <f t="shared" si="18"/>
        <v>1560</v>
      </c>
      <c r="H209" s="33">
        <f t="shared" si="19"/>
        <v>0</v>
      </c>
      <c r="I209" s="34">
        <f t="shared" si="16"/>
        <v>1560</v>
      </c>
      <c r="J209" s="35"/>
    </row>
    <row r="210" spans="1:10" s="36" customFormat="1" ht="13.5">
      <c r="A210" s="29" t="s">
        <v>252</v>
      </c>
      <c r="B210" s="40" t="s">
        <v>77</v>
      </c>
      <c r="C210" s="31" t="s">
        <v>7</v>
      </c>
      <c r="D210" s="59">
        <v>5</v>
      </c>
      <c r="E210" s="27">
        <v>183.22</v>
      </c>
      <c r="F210" s="27">
        <v>24.98</v>
      </c>
      <c r="G210" s="17">
        <f t="shared" si="18"/>
        <v>1041</v>
      </c>
      <c r="H210" s="33">
        <f t="shared" si="19"/>
        <v>916.1</v>
      </c>
      <c r="I210" s="34">
        <f t="shared" ref="I210:I273" si="20">F210*D210</f>
        <v>124.9</v>
      </c>
      <c r="J210" s="35"/>
    </row>
    <row r="211" spans="1:10" s="36" customFormat="1" ht="13.5">
      <c r="A211" s="29" t="s">
        <v>253</v>
      </c>
      <c r="B211" s="40" t="s">
        <v>78</v>
      </c>
      <c r="C211" s="31" t="s">
        <v>79</v>
      </c>
      <c r="D211" s="59">
        <v>150</v>
      </c>
      <c r="E211" s="27">
        <v>38.979999999999997</v>
      </c>
      <c r="F211" s="27">
        <v>9.75</v>
      </c>
      <c r="G211" s="17">
        <f t="shared" si="18"/>
        <v>7309.4999999999991</v>
      </c>
      <c r="H211" s="33">
        <f t="shared" si="19"/>
        <v>5846.9999999999991</v>
      </c>
      <c r="I211" s="34">
        <f t="shared" si="20"/>
        <v>1462.5</v>
      </c>
      <c r="J211" s="35"/>
    </row>
    <row r="212" spans="1:10" s="36" customFormat="1" ht="30" customHeight="1">
      <c r="A212" s="29" t="s">
        <v>254</v>
      </c>
      <c r="B212" s="30" t="s">
        <v>818</v>
      </c>
      <c r="C212" s="31" t="s">
        <v>7</v>
      </c>
      <c r="D212" s="19">
        <v>2</v>
      </c>
      <c r="E212" s="27">
        <v>349.04</v>
      </c>
      <c r="F212" s="27">
        <v>50.29</v>
      </c>
      <c r="G212" s="17">
        <f t="shared" si="18"/>
        <v>798.66000000000008</v>
      </c>
      <c r="H212" s="33">
        <f t="shared" si="19"/>
        <v>698.08</v>
      </c>
      <c r="I212" s="34">
        <f t="shared" si="20"/>
        <v>100.58</v>
      </c>
      <c r="J212" s="35"/>
    </row>
    <row r="213" spans="1:10" s="36" customFormat="1" ht="13.5">
      <c r="A213" s="29" t="s">
        <v>411</v>
      </c>
      <c r="B213" s="40" t="s">
        <v>80</v>
      </c>
      <c r="C213" s="31" t="s">
        <v>7</v>
      </c>
      <c r="D213" s="59">
        <v>2</v>
      </c>
      <c r="E213" s="27">
        <v>145.55000000000001</v>
      </c>
      <c r="F213" s="27">
        <v>50.28</v>
      </c>
      <c r="G213" s="17">
        <f t="shared" si="18"/>
        <v>391.66</v>
      </c>
      <c r="H213" s="33">
        <f t="shared" si="19"/>
        <v>291.10000000000002</v>
      </c>
      <c r="I213" s="34">
        <f t="shared" si="20"/>
        <v>100.56</v>
      </c>
      <c r="J213" s="35"/>
    </row>
    <row r="214" spans="1:10" s="36" customFormat="1" ht="13.5">
      <c r="A214" s="29" t="s">
        <v>524</v>
      </c>
      <c r="B214" s="40" t="s">
        <v>887</v>
      </c>
      <c r="C214" s="31" t="s">
        <v>719</v>
      </c>
      <c r="D214" s="59">
        <v>5</v>
      </c>
      <c r="E214" s="27">
        <v>369.13760014911247</v>
      </c>
      <c r="F214" s="27">
        <v>19.432399850887506</v>
      </c>
      <c r="G214" s="17">
        <f t="shared" si="18"/>
        <v>1942.85</v>
      </c>
      <c r="H214" s="33">
        <f t="shared" si="19"/>
        <v>1845.6880007455625</v>
      </c>
      <c r="I214" s="34">
        <f t="shared" si="20"/>
        <v>97.161999254437532</v>
      </c>
      <c r="J214" s="35"/>
    </row>
    <row r="215" spans="1:10" s="36" customFormat="1" ht="13.5">
      <c r="A215" s="29" t="s">
        <v>255</v>
      </c>
      <c r="B215" s="40" t="s">
        <v>888</v>
      </c>
      <c r="C215" s="31" t="s">
        <v>719</v>
      </c>
      <c r="D215" s="59">
        <v>10</v>
      </c>
      <c r="E215" s="27">
        <v>296.8089978889854</v>
      </c>
      <c r="F215" s="27">
        <v>65.15100211101452</v>
      </c>
      <c r="G215" s="17">
        <f t="shared" si="18"/>
        <v>3619.5999999999995</v>
      </c>
      <c r="H215" s="33">
        <f t="shared" si="19"/>
        <v>2968.0899788898541</v>
      </c>
      <c r="I215" s="34">
        <f t="shared" si="20"/>
        <v>651.5100211101452</v>
      </c>
      <c r="J215" s="35"/>
    </row>
    <row r="216" spans="1:10" s="36" customFormat="1" ht="13.5">
      <c r="A216" s="29" t="s">
        <v>915</v>
      </c>
      <c r="B216" s="40" t="s">
        <v>886</v>
      </c>
      <c r="C216" s="31" t="s">
        <v>719</v>
      </c>
      <c r="D216" s="59">
        <v>10</v>
      </c>
      <c r="E216" s="27">
        <v>386.46905854540398</v>
      </c>
      <c r="F216" s="27">
        <v>84.830941454596001</v>
      </c>
      <c r="G216" s="17">
        <f t="shared" si="18"/>
        <v>4713</v>
      </c>
      <c r="H216" s="33">
        <f t="shared" si="19"/>
        <v>3864.69058545404</v>
      </c>
      <c r="I216" s="34">
        <f t="shared" si="20"/>
        <v>848.30941454595995</v>
      </c>
      <c r="J216" s="35"/>
    </row>
    <row r="217" spans="1:10" s="36" customFormat="1" ht="13.5">
      <c r="A217" s="29" t="s">
        <v>256</v>
      </c>
      <c r="B217" s="40" t="s">
        <v>638</v>
      </c>
      <c r="C217" s="31" t="s">
        <v>719</v>
      </c>
      <c r="D217" s="59">
        <v>10</v>
      </c>
      <c r="E217" s="27">
        <v>9.81</v>
      </c>
      <c r="F217" s="27">
        <v>5.03</v>
      </c>
      <c r="G217" s="17">
        <f t="shared" si="18"/>
        <v>148.4</v>
      </c>
      <c r="H217" s="33">
        <f t="shared" si="19"/>
        <v>98.100000000000009</v>
      </c>
      <c r="I217" s="34">
        <f t="shared" si="20"/>
        <v>50.300000000000004</v>
      </c>
      <c r="J217" s="35"/>
    </row>
    <row r="218" spans="1:10" s="36" customFormat="1" ht="13.5">
      <c r="A218" s="29" t="s">
        <v>257</v>
      </c>
      <c r="B218" s="40" t="s">
        <v>632</v>
      </c>
      <c r="C218" s="31" t="s">
        <v>7</v>
      </c>
      <c r="D218" s="59">
        <v>10</v>
      </c>
      <c r="E218" s="27">
        <v>11.87</v>
      </c>
      <c r="F218" s="27">
        <v>16.079999999999998</v>
      </c>
      <c r="G218" s="17">
        <f t="shared" si="18"/>
        <v>279.5</v>
      </c>
      <c r="H218" s="33">
        <f t="shared" si="19"/>
        <v>118.69999999999999</v>
      </c>
      <c r="I218" s="34">
        <f t="shared" si="20"/>
        <v>160.79999999999998</v>
      </c>
      <c r="J218" s="35"/>
    </row>
    <row r="219" spans="1:10" s="36" customFormat="1" ht="13.5">
      <c r="A219" s="29" t="s">
        <v>258</v>
      </c>
      <c r="B219" s="40" t="s">
        <v>81</v>
      </c>
      <c r="C219" s="31" t="s">
        <v>7</v>
      </c>
      <c r="D219" s="59">
        <v>5</v>
      </c>
      <c r="E219" s="27">
        <v>21.5</v>
      </c>
      <c r="F219" s="27">
        <v>12.47</v>
      </c>
      <c r="G219" s="17">
        <f t="shared" si="18"/>
        <v>169.85</v>
      </c>
      <c r="H219" s="33">
        <f t="shared" si="19"/>
        <v>107.5</v>
      </c>
      <c r="I219" s="34">
        <f t="shared" si="20"/>
        <v>62.35</v>
      </c>
      <c r="J219" s="35"/>
    </row>
    <row r="220" spans="1:10" s="36" customFormat="1" ht="13.5">
      <c r="A220" s="29" t="s">
        <v>259</v>
      </c>
      <c r="B220" s="40" t="s">
        <v>82</v>
      </c>
      <c r="C220" s="31" t="s">
        <v>7</v>
      </c>
      <c r="D220" s="19">
        <v>5</v>
      </c>
      <c r="E220" s="27">
        <v>75.98</v>
      </c>
      <c r="F220" s="27">
        <v>12.47</v>
      </c>
      <c r="G220" s="17">
        <f t="shared" si="18"/>
        <v>442.25000000000006</v>
      </c>
      <c r="H220" s="33">
        <f t="shared" si="19"/>
        <v>379.90000000000003</v>
      </c>
      <c r="I220" s="34">
        <f t="shared" si="20"/>
        <v>62.35</v>
      </c>
      <c r="J220" s="35"/>
    </row>
    <row r="221" spans="1:10" s="36" customFormat="1" ht="13.5">
      <c r="A221" s="29" t="s">
        <v>260</v>
      </c>
      <c r="B221" s="40" t="s">
        <v>83</v>
      </c>
      <c r="C221" s="31" t="s">
        <v>7</v>
      </c>
      <c r="D221" s="19">
        <v>5</v>
      </c>
      <c r="E221" s="27">
        <v>32.409999999999997</v>
      </c>
      <c r="F221" s="27">
        <v>12.47</v>
      </c>
      <c r="G221" s="17">
        <f t="shared" si="18"/>
        <v>224.39999999999998</v>
      </c>
      <c r="H221" s="33">
        <f t="shared" si="19"/>
        <v>162.04999999999998</v>
      </c>
      <c r="I221" s="34">
        <f t="shared" si="20"/>
        <v>62.35</v>
      </c>
      <c r="J221" s="35"/>
    </row>
    <row r="222" spans="1:10" s="36" customFormat="1" ht="13.5">
      <c r="A222" s="63">
        <v>14</v>
      </c>
      <c r="B222" s="64" t="s">
        <v>84</v>
      </c>
      <c r="C222" s="65"/>
      <c r="D222" s="65"/>
      <c r="E222" s="66"/>
      <c r="F222" s="66"/>
      <c r="G222" s="67"/>
      <c r="H222" s="85">
        <f t="shared" si="19"/>
        <v>0</v>
      </c>
      <c r="I222" s="86">
        <f t="shared" si="20"/>
        <v>0</v>
      </c>
      <c r="J222" s="35"/>
    </row>
    <row r="223" spans="1:10" s="36" customFormat="1" ht="13.5">
      <c r="A223" s="29" t="s">
        <v>261</v>
      </c>
      <c r="B223" s="40" t="s">
        <v>637</v>
      </c>
      <c r="C223" s="31" t="s">
        <v>719</v>
      </c>
      <c r="D223" s="19">
        <v>25</v>
      </c>
      <c r="E223" s="27">
        <v>79.849999999999994</v>
      </c>
      <c r="F223" s="27">
        <v>8.8800000000000008</v>
      </c>
      <c r="G223" s="17">
        <f>(D223*E223)+(D223*F223)</f>
        <v>2218.25</v>
      </c>
      <c r="H223" s="33">
        <f t="shared" si="19"/>
        <v>1996.2499999999998</v>
      </c>
      <c r="I223" s="34">
        <f t="shared" si="20"/>
        <v>222.00000000000003</v>
      </c>
      <c r="J223" s="35"/>
    </row>
    <row r="224" spans="1:10" s="36" customFormat="1" ht="13.5">
      <c r="A224" s="41" t="s">
        <v>262</v>
      </c>
      <c r="B224" s="40" t="s">
        <v>85</v>
      </c>
      <c r="C224" s="31" t="s">
        <v>719</v>
      </c>
      <c r="D224" s="19">
        <v>5</v>
      </c>
      <c r="E224" s="27">
        <v>461.53</v>
      </c>
      <c r="F224" s="27">
        <v>24.12</v>
      </c>
      <c r="G224" s="17">
        <f t="shared" ref="G224:G233" si="21">(D224*E224)+(D224*F224)</f>
        <v>2428.2499999999995</v>
      </c>
      <c r="H224" s="33">
        <f t="shared" si="19"/>
        <v>2307.6499999999996</v>
      </c>
      <c r="I224" s="34">
        <f t="shared" si="20"/>
        <v>120.60000000000001</v>
      </c>
      <c r="J224" s="35"/>
    </row>
    <row r="225" spans="1:10" s="36" customFormat="1" ht="27">
      <c r="A225" s="41" t="s">
        <v>525</v>
      </c>
      <c r="B225" s="30" t="s">
        <v>819</v>
      </c>
      <c r="C225" s="31" t="s">
        <v>809</v>
      </c>
      <c r="D225" s="19">
        <v>5</v>
      </c>
      <c r="E225" s="27">
        <v>164.19</v>
      </c>
      <c r="F225" s="27">
        <v>56.8</v>
      </c>
      <c r="G225" s="17">
        <f t="shared" si="21"/>
        <v>1104.95</v>
      </c>
      <c r="H225" s="33">
        <f t="shared" si="19"/>
        <v>820.95</v>
      </c>
      <c r="I225" s="34">
        <f t="shared" si="20"/>
        <v>284</v>
      </c>
      <c r="J225" s="35"/>
    </row>
    <row r="226" spans="1:10" s="36" customFormat="1" ht="13.5">
      <c r="A226" s="41" t="s">
        <v>263</v>
      </c>
      <c r="B226" s="40" t="s">
        <v>86</v>
      </c>
      <c r="C226" s="31" t="s">
        <v>7</v>
      </c>
      <c r="D226" s="19">
        <v>2</v>
      </c>
      <c r="E226" s="27">
        <v>798.58</v>
      </c>
      <c r="F226" s="27">
        <v>51.08</v>
      </c>
      <c r="G226" s="17">
        <f t="shared" si="21"/>
        <v>1699.3200000000002</v>
      </c>
      <c r="H226" s="33">
        <f t="shared" si="19"/>
        <v>1597.16</v>
      </c>
      <c r="I226" s="34">
        <f t="shared" si="20"/>
        <v>102.16</v>
      </c>
      <c r="J226" s="35"/>
    </row>
    <row r="227" spans="1:10" s="36" customFormat="1" ht="13.5">
      <c r="A227" s="41" t="s">
        <v>264</v>
      </c>
      <c r="B227" s="40" t="s">
        <v>87</v>
      </c>
      <c r="C227" s="31" t="s">
        <v>7</v>
      </c>
      <c r="D227" s="19">
        <v>20</v>
      </c>
      <c r="E227" s="27">
        <v>13.4</v>
      </c>
      <c r="F227" s="27">
        <v>7.54</v>
      </c>
      <c r="G227" s="17">
        <f t="shared" si="21"/>
        <v>418.8</v>
      </c>
      <c r="H227" s="33">
        <f t="shared" si="19"/>
        <v>268</v>
      </c>
      <c r="I227" s="34">
        <f t="shared" si="20"/>
        <v>150.80000000000001</v>
      </c>
      <c r="J227" s="35"/>
    </row>
    <row r="228" spans="1:10" s="36" customFormat="1" ht="13.5">
      <c r="A228" s="29" t="s">
        <v>265</v>
      </c>
      <c r="B228" s="40" t="s">
        <v>88</v>
      </c>
      <c r="C228" s="31" t="s">
        <v>719</v>
      </c>
      <c r="D228" s="19">
        <v>5</v>
      </c>
      <c r="E228" s="27">
        <v>487.86</v>
      </c>
      <c r="F228" s="27">
        <v>18.03</v>
      </c>
      <c r="G228" s="17">
        <f t="shared" si="21"/>
        <v>2529.4500000000003</v>
      </c>
      <c r="H228" s="33">
        <f t="shared" si="19"/>
        <v>2439.3000000000002</v>
      </c>
      <c r="I228" s="34">
        <f t="shared" si="20"/>
        <v>90.15</v>
      </c>
      <c r="J228" s="35"/>
    </row>
    <row r="229" spans="1:10" s="36" customFormat="1" ht="13.5">
      <c r="A229" s="29" t="s">
        <v>526</v>
      </c>
      <c r="B229" s="40" t="s">
        <v>820</v>
      </c>
      <c r="C229" s="31" t="s">
        <v>719</v>
      </c>
      <c r="D229" s="19">
        <v>5</v>
      </c>
      <c r="E229" s="27">
        <v>247.9</v>
      </c>
      <c r="F229" s="27">
        <v>29.45</v>
      </c>
      <c r="G229" s="17">
        <f t="shared" si="21"/>
        <v>1386.75</v>
      </c>
      <c r="H229" s="33">
        <f t="shared" si="19"/>
        <v>1239.5</v>
      </c>
      <c r="I229" s="34">
        <f t="shared" si="20"/>
        <v>147.25</v>
      </c>
      <c r="J229" s="35"/>
    </row>
    <row r="230" spans="1:10" s="49" customFormat="1" ht="13.5">
      <c r="A230" s="41" t="s">
        <v>527</v>
      </c>
      <c r="B230" s="30" t="s">
        <v>821</v>
      </c>
      <c r="C230" s="47" t="s">
        <v>719</v>
      </c>
      <c r="D230" s="19">
        <v>25</v>
      </c>
      <c r="E230" s="104">
        <v>274.5</v>
      </c>
      <c r="F230" s="104">
        <v>21.99</v>
      </c>
      <c r="G230" s="17">
        <f t="shared" si="21"/>
        <v>7412.25</v>
      </c>
      <c r="H230" s="33">
        <f t="shared" si="19"/>
        <v>6862.5</v>
      </c>
      <c r="I230" s="34">
        <f t="shared" si="20"/>
        <v>549.75</v>
      </c>
      <c r="J230" s="48"/>
    </row>
    <row r="231" spans="1:10" s="49" customFormat="1" ht="13.5">
      <c r="A231" s="41" t="s">
        <v>528</v>
      </c>
      <c r="B231" s="30" t="s">
        <v>531</v>
      </c>
      <c r="C231" s="47" t="s">
        <v>719</v>
      </c>
      <c r="D231" s="22">
        <v>10</v>
      </c>
      <c r="E231" s="104">
        <v>293.7</v>
      </c>
      <c r="F231" s="104">
        <v>13.45</v>
      </c>
      <c r="G231" s="17">
        <f t="shared" si="21"/>
        <v>3071.5</v>
      </c>
      <c r="H231" s="33">
        <f t="shared" si="19"/>
        <v>2937</v>
      </c>
      <c r="I231" s="34">
        <f t="shared" si="20"/>
        <v>134.5</v>
      </c>
      <c r="J231" s="48"/>
    </row>
    <row r="232" spans="1:10" s="49" customFormat="1" ht="13.5">
      <c r="A232" s="41" t="s">
        <v>529</v>
      </c>
      <c r="B232" s="30" t="s">
        <v>822</v>
      </c>
      <c r="C232" s="47" t="s">
        <v>719</v>
      </c>
      <c r="D232" s="19">
        <v>5</v>
      </c>
      <c r="E232" s="104">
        <v>432.74</v>
      </c>
      <c r="F232" s="104">
        <v>8.75</v>
      </c>
      <c r="G232" s="17">
        <f t="shared" si="21"/>
        <v>2207.4499999999998</v>
      </c>
      <c r="H232" s="33">
        <f t="shared" si="19"/>
        <v>2163.6999999999998</v>
      </c>
      <c r="I232" s="34">
        <f t="shared" si="20"/>
        <v>43.75</v>
      </c>
      <c r="J232" s="48"/>
    </row>
    <row r="233" spans="1:10" s="49" customFormat="1" ht="13.5">
      <c r="A233" s="41" t="s">
        <v>530</v>
      </c>
      <c r="B233" s="30" t="s">
        <v>823</v>
      </c>
      <c r="C233" s="47" t="s">
        <v>719</v>
      </c>
      <c r="D233" s="19">
        <v>5</v>
      </c>
      <c r="E233" s="104">
        <v>373.58</v>
      </c>
      <c r="F233" s="104">
        <v>9.99</v>
      </c>
      <c r="G233" s="17">
        <f t="shared" si="21"/>
        <v>1917.85</v>
      </c>
      <c r="H233" s="33">
        <f t="shared" si="19"/>
        <v>1867.8999999999999</v>
      </c>
      <c r="I233" s="34">
        <f t="shared" si="20"/>
        <v>49.95</v>
      </c>
      <c r="J233" s="48"/>
    </row>
    <row r="234" spans="1:10" s="36" customFormat="1" ht="13.5">
      <c r="A234" s="63">
        <v>15</v>
      </c>
      <c r="B234" s="64" t="s">
        <v>89</v>
      </c>
      <c r="C234" s="65"/>
      <c r="D234" s="65"/>
      <c r="E234" s="66"/>
      <c r="F234" s="66"/>
      <c r="G234" s="67"/>
      <c r="H234" s="85">
        <f t="shared" si="19"/>
        <v>0</v>
      </c>
      <c r="I234" s="86">
        <f t="shared" si="20"/>
        <v>0</v>
      </c>
      <c r="J234" s="35"/>
    </row>
    <row r="235" spans="1:10" s="49" customFormat="1" ht="13.5">
      <c r="A235" s="55" t="s">
        <v>266</v>
      </c>
      <c r="B235" s="30" t="s">
        <v>824</v>
      </c>
      <c r="C235" s="47" t="s">
        <v>719</v>
      </c>
      <c r="D235" s="19">
        <v>20</v>
      </c>
      <c r="E235" s="104">
        <v>2.04</v>
      </c>
      <c r="F235" s="104">
        <v>0.97</v>
      </c>
      <c r="G235" s="18">
        <f>(D235*E235)+(D235*F235)</f>
        <v>60.199999999999996</v>
      </c>
      <c r="H235" s="33">
        <f t="shared" si="19"/>
        <v>40.799999999999997</v>
      </c>
      <c r="I235" s="34">
        <f t="shared" si="20"/>
        <v>19.399999999999999</v>
      </c>
      <c r="J235" s="48"/>
    </row>
    <row r="236" spans="1:10" s="49" customFormat="1" ht="13.5">
      <c r="A236" s="55" t="s">
        <v>267</v>
      </c>
      <c r="B236" s="30" t="s">
        <v>90</v>
      </c>
      <c r="C236" s="47" t="s">
        <v>719</v>
      </c>
      <c r="D236" s="19">
        <v>20</v>
      </c>
      <c r="E236" s="104">
        <v>2.13</v>
      </c>
      <c r="F236" s="104">
        <v>1.28</v>
      </c>
      <c r="G236" s="18">
        <f t="shared" ref="G236:G251" si="22">(D236*E236)+(D236*F236)</f>
        <v>68.199999999999989</v>
      </c>
      <c r="H236" s="33">
        <f t="shared" si="19"/>
        <v>42.599999999999994</v>
      </c>
      <c r="I236" s="34">
        <f t="shared" si="20"/>
        <v>25.6</v>
      </c>
      <c r="J236" s="48"/>
    </row>
    <row r="237" spans="1:10" s="36" customFormat="1" ht="13.5">
      <c r="A237" s="55" t="s">
        <v>268</v>
      </c>
      <c r="B237" s="30" t="s">
        <v>91</v>
      </c>
      <c r="C237" s="31" t="s">
        <v>719</v>
      </c>
      <c r="D237" s="19">
        <v>90</v>
      </c>
      <c r="E237" s="27">
        <v>9.9600000000000009</v>
      </c>
      <c r="F237" s="27">
        <v>9.0399999999999991</v>
      </c>
      <c r="G237" s="18">
        <f t="shared" si="22"/>
        <v>1710</v>
      </c>
      <c r="H237" s="33">
        <f t="shared" si="19"/>
        <v>896.40000000000009</v>
      </c>
      <c r="I237" s="34">
        <f t="shared" si="20"/>
        <v>813.59999999999991</v>
      </c>
      <c r="J237" s="35"/>
    </row>
    <row r="238" spans="1:10" s="36" customFormat="1" ht="13.5">
      <c r="A238" s="55" t="s">
        <v>269</v>
      </c>
      <c r="B238" s="30" t="s">
        <v>704</v>
      </c>
      <c r="C238" s="31" t="s">
        <v>719</v>
      </c>
      <c r="D238" s="19">
        <v>500</v>
      </c>
      <c r="E238" s="27">
        <v>8.2799999999999994</v>
      </c>
      <c r="F238" s="27">
        <v>7.56</v>
      </c>
      <c r="G238" s="18">
        <f t="shared" si="22"/>
        <v>7920</v>
      </c>
      <c r="H238" s="33">
        <f t="shared" si="19"/>
        <v>4140</v>
      </c>
      <c r="I238" s="34">
        <f t="shared" si="20"/>
        <v>3780</v>
      </c>
      <c r="J238" s="35"/>
    </row>
    <row r="239" spans="1:10" s="36" customFormat="1" ht="13.5">
      <c r="A239" s="55" t="s">
        <v>270</v>
      </c>
      <c r="B239" s="30" t="s">
        <v>703</v>
      </c>
      <c r="C239" s="31" t="s">
        <v>719</v>
      </c>
      <c r="D239" s="19">
        <v>10</v>
      </c>
      <c r="E239" s="27">
        <v>10.84</v>
      </c>
      <c r="F239" s="27">
        <v>16.13</v>
      </c>
      <c r="G239" s="18">
        <f t="shared" si="22"/>
        <v>269.7</v>
      </c>
      <c r="H239" s="33">
        <f t="shared" si="19"/>
        <v>108.4</v>
      </c>
      <c r="I239" s="34">
        <f t="shared" si="20"/>
        <v>161.29999999999998</v>
      </c>
      <c r="J239" s="35"/>
    </row>
    <row r="240" spans="1:10" s="36" customFormat="1" ht="13.5">
      <c r="A240" s="55" t="s">
        <v>532</v>
      </c>
      <c r="B240" s="30" t="s">
        <v>92</v>
      </c>
      <c r="C240" s="31" t="s">
        <v>719</v>
      </c>
      <c r="D240" s="19">
        <v>10</v>
      </c>
      <c r="E240" s="28">
        <v>15.56</v>
      </c>
      <c r="F240" s="28">
        <v>13.23</v>
      </c>
      <c r="G240" s="18">
        <f t="shared" si="22"/>
        <v>287.89999999999998</v>
      </c>
      <c r="H240" s="33">
        <f t="shared" si="19"/>
        <v>155.6</v>
      </c>
      <c r="I240" s="34">
        <f t="shared" si="20"/>
        <v>132.30000000000001</v>
      </c>
      <c r="J240" s="35"/>
    </row>
    <row r="241" spans="1:10" s="49" customFormat="1" ht="13.5">
      <c r="A241" s="55" t="s">
        <v>271</v>
      </c>
      <c r="B241" s="30" t="s">
        <v>825</v>
      </c>
      <c r="C241" s="47" t="s">
        <v>719</v>
      </c>
      <c r="D241" s="19">
        <v>4000</v>
      </c>
      <c r="E241" s="104">
        <v>8.83</v>
      </c>
      <c r="F241" s="104">
        <v>4.68</v>
      </c>
      <c r="G241" s="18">
        <f t="shared" si="22"/>
        <v>54040</v>
      </c>
      <c r="H241" s="33">
        <f t="shared" si="19"/>
        <v>35320</v>
      </c>
      <c r="I241" s="34">
        <f t="shared" si="20"/>
        <v>18720</v>
      </c>
      <c r="J241" s="48"/>
    </row>
    <row r="242" spans="1:10" s="49" customFormat="1" ht="13.5">
      <c r="A242" s="55" t="s">
        <v>272</v>
      </c>
      <c r="B242" s="40" t="s">
        <v>826</v>
      </c>
      <c r="C242" s="47" t="s">
        <v>719</v>
      </c>
      <c r="D242" s="19">
        <v>10</v>
      </c>
      <c r="E242" s="104">
        <v>10.43</v>
      </c>
      <c r="F242" s="104">
        <v>7.06</v>
      </c>
      <c r="G242" s="18">
        <f t="shared" si="22"/>
        <v>174.89999999999998</v>
      </c>
      <c r="H242" s="33">
        <f t="shared" si="19"/>
        <v>104.3</v>
      </c>
      <c r="I242" s="34">
        <f t="shared" si="20"/>
        <v>70.599999999999994</v>
      </c>
      <c r="J242" s="48"/>
    </row>
    <row r="243" spans="1:10" s="49" customFormat="1" ht="13.5">
      <c r="A243" s="55" t="s">
        <v>533</v>
      </c>
      <c r="B243" s="30" t="s">
        <v>827</v>
      </c>
      <c r="C243" s="47" t="s">
        <v>719</v>
      </c>
      <c r="D243" s="19">
        <v>15</v>
      </c>
      <c r="E243" s="104">
        <v>8.0500000000000007</v>
      </c>
      <c r="F243" s="104">
        <v>7.66</v>
      </c>
      <c r="G243" s="18">
        <f t="shared" si="22"/>
        <v>235.65000000000003</v>
      </c>
      <c r="H243" s="33">
        <f t="shared" si="19"/>
        <v>120.75000000000001</v>
      </c>
      <c r="I243" s="34">
        <f t="shared" si="20"/>
        <v>114.9</v>
      </c>
      <c r="J243" s="48"/>
    </row>
    <row r="244" spans="1:10" s="36" customFormat="1" ht="27">
      <c r="A244" s="55" t="s">
        <v>534</v>
      </c>
      <c r="B244" s="30" t="s">
        <v>828</v>
      </c>
      <c r="C244" s="31" t="s">
        <v>719</v>
      </c>
      <c r="D244" s="19">
        <v>400</v>
      </c>
      <c r="E244" s="27">
        <v>15.59</v>
      </c>
      <c r="F244" s="27">
        <v>16.059999999999999</v>
      </c>
      <c r="G244" s="18">
        <f t="shared" si="22"/>
        <v>12660</v>
      </c>
      <c r="H244" s="33">
        <f t="shared" si="19"/>
        <v>6236</v>
      </c>
      <c r="I244" s="34">
        <f t="shared" si="20"/>
        <v>6423.9999999999991</v>
      </c>
      <c r="J244" s="35"/>
    </row>
    <row r="245" spans="1:10" s="49" customFormat="1" ht="27">
      <c r="A245" s="55" t="s">
        <v>535</v>
      </c>
      <c r="B245" s="30" t="s">
        <v>829</v>
      </c>
      <c r="C245" s="47" t="s">
        <v>719</v>
      </c>
      <c r="D245" s="19">
        <v>75</v>
      </c>
      <c r="E245" s="104">
        <v>13.92</v>
      </c>
      <c r="F245" s="104">
        <v>14.27</v>
      </c>
      <c r="G245" s="18">
        <f t="shared" si="22"/>
        <v>2114.25</v>
      </c>
      <c r="H245" s="33">
        <f t="shared" si="19"/>
        <v>1044</v>
      </c>
      <c r="I245" s="34">
        <f t="shared" si="20"/>
        <v>1070.25</v>
      </c>
      <c r="J245" s="48"/>
    </row>
    <row r="246" spans="1:10" s="36" customFormat="1" ht="27">
      <c r="A246" s="55" t="s">
        <v>536</v>
      </c>
      <c r="B246" s="30" t="s">
        <v>830</v>
      </c>
      <c r="C246" s="31" t="s">
        <v>719</v>
      </c>
      <c r="D246" s="19">
        <v>5</v>
      </c>
      <c r="E246" s="27">
        <v>11.83</v>
      </c>
      <c r="F246" s="27">
        <v>20.88</v>
      </c>
      <c r="G246" s="18">
        <f t="shared" si="22"/>
        <v>163.54999999999998</v>
      </c>
      <c r="H246" s="33">
        <f t="shared" si="19"/>
        <v>59.15</v>
      </c>
      <c r="I246" s="34">
        <f t="shared" si="20"/>
        <v>104.39999999999999</v>
      </c>
      <c r="J246" s="35"/>
    </row>
    <row r="247" spans="1:10" s="36" customFormat="1" ht="13.5">
      <c r="A247" s="55" t="s">
        <v>537</v>
      </c>
      <c r="B247" s="30" t="s">
        <v>93</v>
      </c>
      <c r="C247" s="31" t="s">
        <v>24</v>
      </c>
      <c r="D247" s="19">
        <v>16</v>
      </c>
      <c r="E247" s="27">
        <v>13.66</v>
      </c>
      <c r="F247" s="27">
        <v>4.96</v>
      </c>
      <c r="G247" s="18">
        <f t="shared" si="22"/>
        <v>297.92</v>
      </c>
      <c r="H247" s="33">
        <f t="shared" si="19"/>
        <v>218.56</v>
      </c>
      <c r="I247" s="34">
        <f t="shared" si="20"/>
        <v>79.36</v>
      </c>
      <c r="J247" s="35"/>
    </row>
    <row r="248" spans="1:10" s="49" customFormat="1" ht="13.5">
      <c r="A248" s="55" t="s">
        <v>538</v>
      </c>
      <c r="B248" s="30" t="s">
        <v>831</v>
      </c>
      <c r="C248" s="47" t="s">
        <v>719</v>
      </c>
      <c r="D248" s="19">
        <v>28</v>
      </c>
      <c r="E248" s="104">
        <v>54.04</v>
      </c>
      <c r="F248" s="104">
        <v>7.04</v>
      </c>
      <c r="G248" s="18">
        <f t="shared" si="22"/>
        <v>1710.2399999999998</v>
      </c>
      <c r="H248" s="33">
        <f t="shared" si="19"/>
        <v>1513.12</v>
      </c>
      <c r="I248" s="34">
        <f t="shared" si="20"/>
        <v>197.12</v>
      </c>
      <c r="J248" s="48"/>
    </row>
    <row r="249" spans="1:10" s="36" customFormat="1" ht="13.5">
      <c r="A249" s="55" t="s">
        <v>273</v>
      </c>
      <c r="B249" s="30" t="s">
        <v>832</v>
      </c>
      <c r="C249" s="31" t="s">
        <v>719</v>
      </c>
      <c r="D249" s="19">
        <v>50</v>
      </c>
      <c r="E249" s="27">
        <v>16.46</v>
      </c>
      <c r="F249" s="27">
        <v>5.0199999999999996</v>
      </c>
      <c r="G249" s="18">
        <f t="shared" si="22"/>
        <v>1074</v>
      </c>
      <c r="H249" s="33">
        <f t="shared" si="19"/>
        <v>823</v>
      </c>
      <c r="I249" s="34">
        <f t="shared" si="20"/>
        <v>250.99999999999997</v>
      </c>
      <c r="J249" s="35"/>
    </row>
    <row r="250" spans="1:10" s="49" customFormat="1" ht="13.5">
      <c r="A250" s="55" t="s">
        <v>539</v>
      </c>
      <c r="B250" s="30" t="s">
        <v>833</v>
      </c>
      <c r="C250" s="47" t="s">
        <v>719</v>
      </c>
      <c r="D250" s="19">
        <v>100</v>
      </c>
      <c r="E250" s="104">
        <v>9.26</v>
      </c>
      <c r="F250" s="104">
        <v>6.1</v>
      </c>
      <c r="G250" s="18">
        <f t="shared" si="22"/>
        <v>1536</v>
      </c>
      <c r="H250" s="33">
        <f t="shared" si="19"/>
        <v>926</v>
      </c>
      <c r="I250" s="34">
        <f t="shared" si="20"/>
        <v>610</v>
      </c>
      <c r="J250" s="48"/>
    </row>
    <row r="251" spans="1:10" s="36" customFormat="1" ht="13.5">
      <c r="A251" s="55" t="s">
        <v>540</v>
      </c>
      <c r="B251" s="30" t="s">
        <v>94</v>
      </c>
      <c r="C251" s="31" t="s">
        <v>719</v>
      </c>
      <c r="D251" s="19">
        <v>60</v>
      </c>
      <c r="E251" s="27">
        <v>15.7</v>
      </c>
      <c r="F251" s="27">
        <v>10.7</v>
      </c>
      <c r="G251" s="18">
        <f t="shared" si="22"/>
        <v>1584</v>
      </c>
      <c r="H251" s="33">
        <f t="shared" si="19"/>
        <v>942</v>
      </c>
      <c r="I251" s="34">
        <f t="shared" si="20"/>
        <v>642</v>
      </c>
      <c r="J251" s="35"/>
    </row>
    <row r="252" spans="1:10" s="36" customFormat="1" ht="13.5">
      <c r="A252" s="63">
        <v>16</v>
      </c>
      <c r="B252" s="64" t="s">
        <v>95</v>
      </c>
      <c r="C252" s="65"/>
      <c r="D252" s="65"/>
      <c r="E252" s="66"/>
      <c r="F252" s="66"/>
      <c r="G252" s="67"/>
      <c r="H252" s="85">
        <f t="shared" si="19"/>
        <v>0</v>
      </c>
      <c r="I252" s="86">
        <f t="shared" si="20"/>
        <v>0</v>
      </c>
      <c r="J252" s="35"/>
    </row>
    <row r="253" spans="1:10" s="36" customFormat="1" ht="27">
      <c r="A253" s="29" t="s">
        <v>834</v>
      </c>
      <c r="B253" s="30" t="s">
        <v>446</v>
      </c>
      <c r="C253" s="31" t="s">
        <v>719</v>
      </c>
      <c r="D253" s="19">
        <v>25</v>
      </c>
      <c r="E253" s="27">
        <v>86.61</v>
      </c>
      <c r="F253" s="27">
        <v>5.98</v>
      </c>
      <c r="G253" s="17">
        <f t="shared" ref="G253:G316" si="23">(D253*E253)+(D253*F253)</f>
        <v>2314.75</v>
      </c>
      <c r="H253" s="33">
        <f t="shared" si="19"/>
        <v>2165.25</v>
      </c>
      <c r="I253" s="34">
        <f t="shared" si="20"/>
        <v>149.5</v>
      </c>
      <c r="J253" s="35"/>
    </row>
    <row r="254" spans="1:10" s="36" customFormat="1" ht="27">
      <c r="A254" s="29" t="s">
        <v>906</v>
      </c>
      <c r="B254" s="30" t="s">
        <v>447</v>
      </c>
      <c r="C254" s="31" t="s">
        <v>719</v>
      </c>
      <c r="D254" s="19">
        <v>10</v>
      </c>
      <c r="E254" s="27">
        <v>94.23</v>
      </c>
      <c r="F254" s="27">
        <v>5.98</v>
      </c>
      <c r="G254" s="17">
        <f t="shared" si="23"/>
        <v>1002.1</v>
      </c>
      <c r="H254" s="33">
        <f t="shared" si="19"/>
        <v>942.30000000000007</v>
      </c>
      <c r="I254" s="34">
        <f t="shared" si="20"/>
        <v>59.800000000000004</v>
      </c>
      <c r="J254" s="35"/>
    </row>
    <row r="255" spans="1:10" s="36" customFormat="1" ht="27">
      <c r="A255" s="29" t="s">
        <v>907</v>
      </c>
      <c r="B255" s="30" t="s">
        <v>448</v>
      </c>
      <c r="C255" s="31" t="s">
        <v>719</v>
      </c>
      <c r="D255" s="22">
        <v>5</v>
      </c>
      <c r="E255" s="27">
        <v>139.36000000000001</v>
      </c>
      <c r="F255" s="27">
        <v>5.98</v>
      </c>
      <c r="G255" s="17">
        <f t="shared" si="23"/>
        <v>726.7</v>
      </c>
      <c r="H255" s="33">
        <f t="shared" si="19"/>
        <v>696.80000000000007</v>
      </c>
      <c r="I255" s="34">
        <f t="shared" si="20"/>
        <v>29.900000000000002</v>
      </c>
      <c r="J255" s="35"/>
    </row>
    <row r="256" spans="1:10" s="36" customFormat="1" ht="13.5">
      <c r="A256" s="29" t="s">
        <v>908</v>
      </c>
      <c r="B256" s="30" t="s">
        <v>627</v>
      </c>
      <c r="C256" s="31" t="s">
        <v>7</v>
      </c>
      <c r="D256" s="22">
        <v>20</v>
      </c>
      <c r="E256" s="27">
        <v>43.33</v>
      </c>
      <c r="F256" s="27">
        <v>3.98</v>
      </c>
      <c r="G256" s="17">
        <f t="shared" si="23"/>
        <v>946.19999999999993</v>
      </c>
      <c r="H256" s="33">
        <f t="shared" si="19"/>
        <v>866.59999999999991</v>
      </c>
      <c r="I256" s="34">
        <f t="shared" si="20"/>
        <v>79.599999999999994</v>
      </c>
      <c r="J256" s="35"/>
    </row>
    <row r="257" spans="1:10" s="49" customFormat="1" ht="13.5">
      <c r="A257" s="29" t="s">
        <v>909</v>
      </c>
      <c r="B257" s="30" t="s">
        <v>835</v>
      </c>
      <c r="C257" s="47" t="s">
        <v>719</v>
      </c>
      <c r="D257" s="19">
        <v>10</v>
      </c>
      <c r="E257" s="104">
        <v>20.16</v>
      </c>
      <c r="F257" s="104">
        <v>21.8</v>
      </c>
      <c r="G257" s="18">
        <f t="shared" si="23"/>
        <v>419.6</v>
      </c>
      <c r="H257" s="33">
        <f t="shared" si="19"/>
        <v>201.6</v>
      </c>
      <c r="I257" s="34">
        <f t="shared" si="20"/>
        <v>218</v>
      </c>
      <c r="J257" s="48"/>
    </row>
    <row r="258" spans="1:10" s="49" customFormat="1" ht="13.5">
      <c r="A258" s="29" t="s">
        <v>910</v>
      </c>
      <c r="B258" s="30" t="s">
        <v>836</v>
      </c>
      <c r="C258" s="47" t="s">
        <v>719</v>
      </c>
      <c r="D258" s="19">
        <v>10</v>
      </c>
      <c r="E258" s="104">
        <v>204.92</v>
      </c>
      <c r="F258" s="104">
        <v>40.380000000000003</v>
      </c>
      <c r="G258" s="18">
        <f t="shared" si="23"/>
        <v>2453</v>
      </c>
      <c r="H258" s="33">
        <f t="shared" si="19"/>
        <v>2049.1999999999998</v>
      </c>
      <c r="I258" s="34">
        <f t="shared" si="20"/>
        <v>403.8</v>
      </c>
      <c r="J258" s="48"/>
    </row>
    <row r="259" spans="1:10" s="49" customFormat="1" ht="13.5">
      <c r="A259" s="29" t="s">
        <v>911</v>
      </c>
      <c r="B259" s="30" t="s">
        <v>837</v>
      </c>
      <c r="C259" s="47" t="s">
        <v>719</v>
      </c>
      <c r="D259" s="19">
        <v>50</v>
      </c>
      <c r="E259" s="104">
        <v>76.44</v>
      </c>
      <c r="F259" s="104">
        <v>9.24</v>
      </c>
      <c r="G259" s="18">
        <f t="shared" si="23"/>
        <v>4284</v>
      </c>
      <c r="H259" s="33">
        <f t="shared" si="19"/>
        <v>3822</v>
      </c>
      <c r="I259" s="34">
        <f t="shared" si="20"/>
        <v>462</v>
      </c>
      <c r="J259" s="48"/>
    </row>
    <row r="260" spans="1:10" s="36" customFormat="1" ht="13.5">
      <c r="A260" s="29" t="s">
        <v>912</v>
      </c>
      <c r="B260" s="30" t="s">
        <v>96</v>
      </c>
      <c r="C260" s="31" t="s">
        <v>719</v>
      </c>
      <c r="D260" s="19">
        <v>20</v>
      </c>
      <c r="E260" s="27">
        <v>25.9</v>
      </c>
      <c r="F260" s="27">
        <v>24.11</v>
      </c>
      <c r="G260" s="17">
        <f t="shared" si="23"/>
        <v>1000.2</v>
      </c>
      <c r="H260" s="33">
        <f t="shared" si="19"/>
        <v>518</v>
      </c>
      <c r="I260" s="34">
        <f t="shared" si="20"/>
        <v>482.2</v>
      </c>
      <c r="J260" s="35"/>
    </row>
    <row r="261" spans="1:10" s="36" customFormat="1" ht="13.5">
      <c r="A261" s="29" t="s">
        <v>913</v>
      </c>
      <c r="B261" s="53" t="s">
        <v>541</v>
      </c>
      <c r="C261" s="31" t="s">
        <v>719</v>
      </c>
      <c r="D261" s="19">
        <v>20</v>
      </c>
      <c r="E261" s="27">
        <v>19.760000000000002</v>
      </c>
      <c r="F261" s="27">
        <v>19.36</v>
      </c>
      <c r="G261" s="17">
        <f t="shared" si="23"/>
        <v>782.40000000000009</v>
      </c>
      <c r="H261" s="33">
        <f t="shared" si="19"/>
        <v>395.20000000000005</v>
      </c>
      <c r="I261" s="34">
        <f t="shared" si="20"/>
        <v>387.2</v>
      </c>
      <c r="J261" s="35"/>
    </row>
    <row r="262" spans="1:10" s="36" customFormat="1" ht="13.5">
      <c r="A262" s="63">
        <v>17</v>
      </c>
      <c r="B262" s="64" t="s">
        <v>97</v>
      </c>
      <c r="C262" s="65"/>
      <c r="D262" s="65"/>
      <c r="E262" s="66"/>
      <c r="F262" s="66"/>
      <c r="G262" s="67"/>
      <c r="H262" s="85"/>
      <c r="I262" s="86"/>
      <c r="J262" s="35"/>
    </row>
    <row r="263" spans="1:10" s="49" customFormat="1" ht="13.5">
      <c r="A263" s="52" t="s">
        <v>838</v>
      </c>
      <c r="B263" s="30" t="s">
        <v>668</v>
      </c>
      <c r="C263" s="47" t="s">
        <v>719</v>
      </c>
      <c r="D263" s="19">
        <v>50</v>
      </c>
      <c r="E263" s="104">
        <v>3.25</v>
      </c>
      <c r="F263" s="104">
        <v>5.58</v>
      </c>
      <c r="G263" s="18">
        <f t="shared" si="23"/>
        <v>441.5</v>
      </c>
      <c r="H263" s="33">
        <f t="shared" si="19"/>
        <v>162.5</v>
      </c>
      <c r="I263" s="34">
        <f t="shared" si="20"/>
        <v>279</v>
      </c>
      <c r="J263" s="48"/>
    </row>
    <row r="264" spans="1:10" s="49" customFormat="1" ht="27">
      <c r="A264" s="52" t="s">
        <v>900</v>
      </c>
      <c r="B264" s="53" t="s">
        <v>542</v>
      </c>
      <c r="C264" s="47" t="s">
        <v>719</v>
      </c>
      <c r="D264" s="19">
        <v>50</v>
      </c>
      <c r="E264" s="104">
        <v>20.9</v>
      </c>
      <c r="F264" s="104">
        <v>16.37</v>
      </c>
      <c r="G264" s="18">
        <f>(D264*E264)+(D264*F264)</f>
        <v>1863.5</v>
      </c>
      <c r="H264" s="33">
        <f t="shared" si="19"/>
        <v>1045</v>
      </c>
      <c r="I264" s="34">
        <f t="shared" si="20"/>
        <v>818.5</v>
      </c>
      <c r="J264" s="48"/>
    </row>
    <row r="265" spans="1:10" s="36" customFormat="1" ht="13.5">
      <c r="A265" s="52" t="s">
        <v>901</v>
      </c>
      <c r="B265" s="53" t="s">
        <v>543</v>
      </c>
      <c r="C265" s="31" t="s">
        <v>719</v>
      </c>
      <c r="D265" s="19">
        <v>10</v>
      </c>
      <c r="E265" s="27">
        <v>67.94</v>
      </c>
      <c r="F265" s="27">
        <v>38.979999999999997</v>
      </c>
      <c r="G265" s="17">
        <f t="shared" si="23"/>
        <v>1069.1999999999998</v>
      </c>
      <c r="H265" s="33">
        <f t="shared" si="19"/>
        <v>679.4</v>
      </c>
      <c r="I265" s="34">
        <f t="shared" si="20"/>
        <v>389.79999999999995</v>
      </c>
      <c r="J265" s="35"/>
    </row>
    <row r="266" spans="1:10" s="36" customFormat="1" ht="13.5">
      <c r="A266" s="52" t="s">
        <v>902</v>
      </c>
      <c r="B266" s="54" t="s">
        <v>544</v>
      </c>
      <c r="C266" s="31" t="s">
        <v>719</v>
      </c>
      <c r="D266" s="19">
        <v>50</v>
      </c>
      <c r="E266" s="27">
        <v>17.2</v>
      </c>
      <c r="F266" s="27">
        <v>10.11</v>
      </c>
      <c r="G266" s="17">
        <f t="shared" si="23"/>
        <v>1365.5</v>
      </c>
      <c r="H266" s="33">
        <f t="shared" si="19"/>
        <v>860</v>
      </c>
      <c r="I266" s="34">
        <f t="shared" si="20"/>
        <v>505.5</v>
      </c>
      <c r="J266" s="35"/>
    </row>
    <row r="267" spans="1:10" s="36" customFormat="1" ht="27">
      <c r="A267" s="52" t="s">
        <v>903</v>
      </c>
      <c r="B267" s="53" t="s">
        <v>414</v>
      </c>
      <c r="C267" s="31" t="s">
        <v>719</v>
      </c>
      <c r="D267" s="19">
        <v>75</v>
      </c>
      <c r="E267" s="27">
        <v>47</v>
      </c>
      <c r="F267" s="27">
        <v>27.57</v>
      </c>
      <c r="G267" s="17">
        <f t="shared" si="23"/>
        <v>5592.75</v>
      </c>
      <c r="H267" s="33">
        <f t="shared" si="19"/>
        <v>3525</v>
      </c>
      <c r="I267" s="34">
        <f t="shared" si="20"/>
        <v>2067.75</v>
      </c>
      <c r="J267" s="35"/>
    </row>
    <row r="268" spans="1:10" s="49" customFormat="1" ht="27">
      <c r="A268" s="52" t="s">
        <v>904</v>
      </c>
      <c r="B268" s="53" t="s">
        <v>473</v>
      </c>
      <c r="C268" s="47" t="s">
        <v>719</v>
      </c>
      <c r="D268" s="22">
        <v>20</v>
      </c>
      <c r="E268" s="104">
        <v>42.41</v>
      </c>
      <c r="F268" s="104">
        <v>14.55</v>
      </c>
      <c r="G268" s="17">
        <f t="shared" si="23"/>
        <v>1139.1999999999998</v>
      </c>
      <c r="H268" s="33">
        <f t="shared" si="19"/>
        <v>848.19999999999993</v>
      </c>
      <c r="I268" s="34">
        <f t="shared" si="20"/>
        <v>291</v>
      </c>
      <c r="J268" s="48"/>
    </row>
    <row r="269" spans="1:10" s="36" customFormat="1" ht="13.5">
      <c r="A269" s="52" t="s">
        <v>905</v>
      </c>
      <c r="B269" s="53" t="s">
        <v>545</v>
      </c>
      <c r="C269" s="31" t="s">
        <v>719</v>
      </c>
      <c r="D269" s="19">
        <v>50</v>
      </c>
      <c r="E269" s="27">
        <v>92.41</v>
      </c>
      <c r="F269" s="27">
        <v>30.64</v>
      </c>
      <c r="G269" s="17">
        <f t="shared" si="23"/>
        <v>6152.5</v>
      </c>
      <c r="H269" s="33">
        <f t="shared" ref="H269" si="24">E269*D269</f>
        <v>4620.5</v>
      </c>
      <c r="I269" s="34">
        <f t="shared" si="20"/>
        <v>1532</v>
      </c>
      <c r="J269" s="35"/>
    </row>
    <row r="270" spans="1:10" s="36" customFormat="1" ht="13.5">
      <c r="A270" s="63">
        <v>18</v>
      </c>
      <c r="B270" s="64" t="s">
        <v>98</v>
      </c>
      <c r="C270" s="65"/>
      <c r="D270" s="65"/>
      <c r="E270" s="66"/>
      <c r="F270" s="66"/>
      <c r="G270" s="67"/>
      <c r="H270" s="85"/>
      <c r="I270" s="86"/>
      <c r="J270" s="35"/>
    </row>
    <row r="271" spans="1:10" s="36" customFormat="1" ht="26.25" customHeight="1">
      <c r="A271" s="55" t="s">
        <v>899</v>
      </c>
      <c r="B271" s="30" t="s">
        <v>415</v>
      </c>
      <c r="C271" s="31" t="s">
        <v>7</v>
      </c>
      <c r="D271" s="19">
        <v>10</v>
      </c>
      <c r="E271" s="27">
        <v>41</v>
      </c>
      <c r="F271" s="27">
        <v>7.21</v>
      </c>
      <c r="G271" s="17">
        <f t="shared" si="23"/>
        <v>482.1</v>
      </c>
      <c r="H271" s="33">
        <f t="shared" ref="H271:H334" si="25">E271*D271</f>
        <v>410</v>
      </c>
      <c r="I271" s="34">
        <f t="shared" si="20"/>
        <v>72.099999999999994</v>
      </c>
      <c r="J271" s="35"/>
    </row>
    <row r="272" spans="1:10" s="36" customFormat="1" ht="13.5">
      <c r="A272" s="55" t="s">
        <v>555</v>
      </c>
      <c r="B272" s="40" t="s">
        <v>839</v>
      </c>
      <c r="C272" s="31" t="s">
        <v>24</v>
      </c>
      <c r="D272" s="19">
        <v>2</v>
      </c>
      <c r="E272" s="27">
        <v>307.02999999999997</v>
      </c>
      <c r="F272" s="27">
        <v>41.88</v>
      </c>
      <c r="G272" s="17">
        <f t="shared" si="23"/>
        <v>697.81999999999994</v>
      </c>
      <c r="H272" s="33">
        <f t="shared" si="25"/>
        <v>614.05999999999995</v>
      </c>
      <c r="I272" s="34">
        <f t="shared" si="20"/>
        <v>83.76</v>
      </c>
      <c r="J272" s="35"/>
    </row>
    <row r="273" spans="1:10" s="36" customFormat="1" ht="27">
      <c r="A273" s="55" t="s">
        <v>556</v>
      </c>
      <c r="B273" s="30" t="s">
        <v>546</v>
      </c>
      <c r="C273" s="31" t="s">
        <v>7</v>
      </c>
      <c r="D273" s="19">
        <v>10</v>
      </c>
      <c r="E273" s="27">
        <v>165.66</v>
      </c>
      <c r="F273" s="27">
        <v>29.22</v>
      </c>
      <c r="G273" s="17">
        <f t="shared" si="23"/>
        <v>1948.8</v>
      </c>
      <c r="H273" s="33">
        <f t="shared" si="25"/>
        <v>1656.6</v>
      </c>
      <c r="I273" s="34">
        <f t="shared" si="20"/>
        <v>292.2</v>
      </c>
      <c r="J273" s="35"/>
    </row>
    <row r="274" spans="1:10" s="36" customFormat="1" ht="13.5">
      <c r="A274" s="55" t="s">
        <v>557</v>
      </c>
      <c r="B274" s="30" t="s">
        <v>547</v>
      </c>
      <c r="C274" s="31" t="s">
        <v>7</v>
      </c>
      <c r="D274" s="19">
        <v>10</v>
      </c>
      <c r="E274" s="27">
        <v>107.04</v>
      </c>
      <c r="F274" s="27">
        <v>45.87</v>
      </c>
      <c r="G274" s="17">
        <f t="shared" si="23"/>
        <v>1529.1000000000001</v>
      </c>
      <c r="H274" s="33">
        <f t="shared" si="25"/>
        <v>1070.4000000000001</v>
      </c>
      <c r="I274" s="34">
        <f t="shared" ref="I274:I337" si="26">F274*D274</f>
        <v>458.7</v>
      </c>
      <c r="J274" s="35"/>
    </row>
    <row r="275" spans="1:10" s="36" customFormat="1" ht="27">
      <c r="A275" s="55" t="s">
        <v>558</v>
      </c>
      <c r="B275" s="53" t="s">
        <v>548</v>
      </c>
      <c r="C275" s="31" t="s">
        <v>7</v>
      </c>
      <c r="D275" s="19">
        <v>2</v>
      </c>
      <c r="E275" s="27">
        <v>92.75</v>
      </c>
      <c r="F275" s="27">
        <v>61.84</v>
      </c>
      <c r="G275" s="17">
        <f t="shared" si="23"/>
        <v>309.18</v>
      </c>
      <c r="H275" s="33">
        <f t="shared" si="25"/>
        <v>185.5</v>
      </c>
      <c r="I275" s="34">
        <f t="shared" si="26"/>
        <v>123.68</v>
      </c>
      <c r="J275" s="35"/>
    </row>
    <row r="276" spans="1:10" s="36" customFormat="1" ht="13.5">
      <c r="A276" s="55" t="s">
        <v>559</v>
      </c>
      <c r="B276" s="53" t="s">
        <v>625</v>
      </c>
      <c r="C276" s="31" t="s">
        <v>7</v>
      </c>
      <c r="D276" s="19">
        <v>5</v>
      </c>
      <c r="E276" s="27">
        <v>66.790000000000006</v>
      </c>
      <c r="F276" s="27">
        <v>44.53</v>
      </c>
      <c r="G276" s="17">
        <f t="shared" si="23"/>
        <v>556.6</v>
      </c>
      <c r="H276" s="33">
        <f t="shared" si="25"/>
        <v>333.95000000000005</v>
      </c>
      <c r="I276" s="34">
        <f t="shared" si="26"/>
        <v>222.65</v>
      </c>
      <c r="J276" s="35"/>
    </row>
    <row r="277" spans="1:10" s="36" customFormat="1" ht="13.5">
      <c r="A277" s="55" t="s">
        <v>560</v>
      </c>
      <c r="B277" s="53" t="s">
        <v>99</v>
      </c>
      <c r="C277" s="31" t="s">
        <v>7</v>
      </c>
      <c r="D277" s="19">
        <v>5</v>
      </c>
      <c r="E277" s="28">
        <v>39.388134148074464</v>
      </c>
      <c r="F277" s="28">
        <v>26.261865851925545</v>
      </c>
      <c r="G277" s="17">
        <f t="shared" si="23"/>
        <v>328.25000000000006</v>
      </c>
      <c r="H277" s="33">
        <f t="shared" si="25"/>
        <v>196.94067074037233</v>
      </c>
      <c r="I277" s="34">
        <f t="shared" si="26"/>
        <v>131.30932925962773</v>
      </c>
      <c r="J277" s="35"/>
    </row>
    <row r="278" spans="1:10" s="36" customFormat="1" ht="13.5">
      <c r="A278" s="55" t="s">
        <v>274</v>
      </c>
      <c r="B278" s="53" t="s">
        <v>100</v>
      </c>
      <c r="C278" s="31" t="s">
        <v>7</v>
      </c>
      <c r="D278" s="19">
        <v>5</v>
      </c>
      <c r="E278" s="28">
        <v>42.224211849756408</v>
      </c>
      <c r="F278" s="28">
        <v>28.145788150243597</v>
      </c>
      <c r="G278" s="17">
        <f t="shared" si="23"/>
        <v>351.85</v>
      </c>
      <c r="H278" s="33">
        <f t="shared" si="25"/>
        <v>211.12105924878205</v>
      </c>
      <c r="I278" s="34">
        <f t="shared" si="26"/>
        <v>140.72894075121798</v>
      </c>
      <c r="J278" s="35"/>
    </row>
    <row r="279" spans="1:10" s="36" customFormat="1" ht="13.5">
      <c r="A279" s="55" t="s">
        <v>275</v>
      </c>
      <c r="B279" s="53" t="s">
        <v>840</v>
      </c>
      <c r="C279" s="31" t="s">
        <v>7</v>
      </c>
      <c r="D279" s="19">
        <v>3</v>
      </c>
      <c r="E279" s="27">
        <v>240.05</v>
      </c>
      <c r="F279" s="27">
        <v>57.05</v>
      </c>
      <c r="G279" s="17">
        <f t="shared" si="23"/>
        <v>891.30000000000007</v>
      </c>
      <c r="H279" s="33">
        <f t="shared" si="25"/>
        <v>720.15000000000009</v>
      </c>
      <c r="I279" s="34">
        <f t="shared" si="26"/>
        <v>171.14999999999998</v>
      </c>
      <c r="J279" s="35"/>
    </row>
    <row r="280" spans="1:10" s="36" customFormat="1" ht="13.5">
      <c r="A280" s="55" t="s">
        <v>410</v>
      </c>
      <c r="B280" s="53" t="s">
        <v>101</v>
      </c>
      <c r="C280" s="31" t="s">
        <v>24</v>
      </c>
      <c r="D280" s="19">
        <v>5</v>
      </c>
      <c r="E280" s="27">
        <v>0</v>
      </c>
      <c r="F280" s="27">
        <v>76.760000000000005</v>
      </c>
      <c r="G280" s="17">
        <f t="shared" si="23"/>
        <v>383.8</v>
      </c>
      <c r="H280" s="33">
        <f t="shared" si="25"/>
        <v>0</v>
      </c>
      <c r="I280" s="34">
        <f t="shared" si="26"/>
        <v>383.8</v>
      </c>
      <c r="J280" s="35"/>
    </row>
    <row r="281" spans="1:10" s="36" customFormat="1" ht="13.5">
      <c r="A281" s="55" t="s">
        <v>561</v>
      </c>
      <c r="B281" s="53" t="s">
        <v>102</v>
      </c>
      <c r="C281" s="31" t="s">
        <v>7</v>
      </c>
      <c r="D281" s="19">
        <v>6</v>
      </c>
      <c r="E281" s="27">
        <v>0</v>
      </c>
      <c r="F281" s="27">
        <v>233.59</v>
      </c>
      <c r="G281" s="17">
        <f t="shared" si="23"/>
        <v>1401.54</v>
      </c>
      <c r="H281" s="33">
        <f t="shared" si="25"/>
        <v>0</v>
      </c>
      <c r="I281" s="34">
        <f t="shared" si="26"/>
        <v>1401.54</v>
      </c>
      <c r="J281" s="35"/>
    </row>
    <row r="282" spans="1:10" s="36" customFormat="1" ht="13.5">
      <c r="A282" s="55" t="s">
        <v>276</v>
      </c>
      <c r="B282" s="53" t="s">
        <v>549</v>
      </c>
      <c r="C282" s="31" t="s">
        <v>7</v>
      </c>
      <c r="D282" s="19">
        <v>6</v>
      </c>
      <c r="E282" s="28">
        <v>125.98</v>
      </c>
      <c r="F282" s="28">
        <v>22.23</v>
      </c>
      <c r="G282" s="17">
        <f t="shared" si="23"/>
        <v>889.26</v>
      </c>
      <c r="H282" s="33">
        <f t="shared" si="25"/>
        <v>755.88</v>
      </c>
      <c r="I282" s="34">
        <f t="shared" si="26"/>
        <v>133.38</v>
      </c>
      <c r="J282" s="35"/>
    </row>
    <row r="283" spans="1:10" s="36" customFormat="1" ht="13.5">
      <c r="A283" s="55" t="s">
        <v>277</v>
      </c>
      <c r="B283" s="53" t="s">
        <v>103</v>
      </c>
      <c r="C283" s="31" t="s">
        <v>7</v>
      </c>
      <c r="D283" s="19">
        <v>5</v>
      </c>
      <c r="E283" s="27">
        <v>101.53</v>
      </c>
      <c r="F283" s="27">
        <v>9.81</v>
      </c>
      <c r="G283" s="17">
        <f t="shared" si="23"/>
        <v>556.69999999999993</v>
      </c>
      <c r="H283" s="33">
        <f t="shared" si="25"/>
        <v>507.65</v>
      </c>
      <c r="I283" s="34">
        <f t="shared" si="26"/>
        <v>49.050000000000004</v>
      </c>
      <c r="J283" s="35"/>
    </row>
    <row r="284" spans="1:10" s="36" customFormat="1" ht="13.5">
      <c r="A284" s="55" t="s">
        <v>278</v>
      </c>
      <c r="B284" s="40" t="s">
        <v>104</v>
      </c>
      <c r="C284" s="31" t="s">
        <v>7</v>
      </c>
      <c r="D284" s="19">
        <v>2</v>
      </c>
      <c r="E284" s="27">
        <v>131.94</v>
      </c>
      <c r="F284" s="27">
        <v>25.42</v>
      </c>
      <c r="G284" s="17">
        <f t="shared" si="23"/>
        <v>314.72000000000003</v>
      </c>
      <c r="H284" s="33">
        <f t="shared" si="25"/>
        <v>263.88</v>
      </c>
      <c r="I284" s="34">
        <f t="shared" si="26"/>
        <v>50.84</v>
      </c>
      <c r="J284" s="35"/>
    </row>
    <row r="285" spans="1:10" s="36" customFormat="1" ht="13.5">
      <c r="A285" s="55" t="s">
        <v>279</v>
      </c>
      <c r="B285" s="53" t="s">
        <v>841</v>
      </c>
      <c r="C285" s="31" t="s">
        <v>7</v>
      </c>
      <c r="D285" s="19">
        <v>2</v>
      </c>
      <c r="E285" s="27">
        <v>295.29000000000002</v>
      </c>
      <c r="F285" s="27">
        <v>14.65</v>
      </c>
      <c r="G285" s="17">
        <f t="shared" si="23"/>
        <v>619.88</v>
      </c>
      <c r="H285" s="33">
        <f t="shared" si="25"/>
        <v>590.58000000000004</v>
      </c>
      <c r="I285" s="34">
        <f t="shared" si="26"/>
        <v>29.3</v>
      </c>
      <c r="J285" s="35"/>
    </row>
    <row r="286" spans="1:10" s="36" customFormat="1" ht="27">
      <c r="A286" s="55" t="s">
        <v>280</v>
      </c>
      <c r="B286" s="53" t="s">
        <v>842</v>
      </c>
      <c r="C286" s="31" t="s">
        <v>7</v>
      </c>
      <c r="D286" s="19">
        <v>2</v>
      </c>
      <c r="E286" s="27">
        <v>504.85</v>
      </c>
      <c r="F286" s="27">
        <v>25.23</v>
      </c>
      <c r="G286" s="17">
        <f t="shared" si="23"/>
        <v>1060.1600000000001</v>
      </c>
      <c r="H286" s="33">
        <f t="shared" si="25"/>
        <v>1009.7</v>
      </c>
      <c r="I286" s="34">
        <f t="shared" si="26"/>
        <v>50.46</v>
      </c>
      <c r="J286" s="35"/>
    </row>
    <row r="287" spans="1:10" s="49" customFormat="1" ht="27">
      <c r="A287" s="55" t="s">
        <v>562</v>
      </c>
      <c r="B287" s="30" t="s">
        <v>843</v>
      </c>
      <c r="C287" s="47" t="s">
        <v>7</v>
      </c>
      <c r="D287" s="19">
        <v>2</v>
      </c>
      <c r="E287" s="104">
        <v>304.44</v>
      </c>
      <c r="F287" s="104">
        <v>22.01</v>
      </c>
      <c r="G287" s="18">
        <f t="shared" si="23"/>
        <v>652.9</v>
      </c>
      <c r="H287" s="33">
        <f t="shared" si="25"/>
        <v>608.88</v>
      </c>
      <c r="I287" s="34">
        <f t="shared" si="26"/>
        <v>44.02</v>
      </c>
      <c r="J287" s="48"/>
    </row>
    <row r="288" spans="1:10" s="49" customFormat="1" ht="40.5">
      <c r="A288" s="55" t="s">
        <v>563</v>
      </c>
      <c r="B288" s="30" t="s">
        <v>669</v>
      </c>
      <c r="C288" s="47" t="s">
        <v>7</v>
      </c>
      <c r="D288" s="19">
        <v>2</v>
      </c>
      <c r="E288" s="104">
        <v>511.47</v>
      </c>
      <c r="F288" s="104">
        <v>35.14</v>
      </c>
      <c r="G288" s="18">
        <f t="shared" si="23"/>
        <v>1093.22</v>
      </c>
      <c r="H288" s="33">
        <f t="shared" si="25"/>
        <v>1022.94</v>
      </c>
      <c r="I288" s="34">
        <f t="shared" si="26"/>
        <v>70.28</v>
      </c>
      <c r="J288" s="48"/>
    </row>
    <row r="289" spans="1:10" s="36" customFormat="1" ht="13.5">
      <c r="A289" s="55" t="s">
        <v>564</v>
      </c>
      <c r="B289" s="53" t="s">
        <v>550</v>
      </c>
      <c r="C289" s="31" t="s">
        <v>7</v>
      </c>
      <c r="D289" s="19">
        <v>2</v>
      </c>
      <c r="E289" s="28">
        <v>341.25858262985548</v>
      </c>
      <c r="F289" s="28">
        <v>37.921417370144511</v>
      </c>
      <c r="G289" s="17">
        <f t="shared" si="23"/>
        <v>758.36</v>
      </c>
      <c r="H289" s="33">
        <f t="shared" si="25"/>
        <v>682.51716525971096</v>
      </c>
      <c r="I289" s="34">
        <f t="shared" si="26"/>
        <v>75.842834740289021</v>
      </c>
      <c r="J289" s="35"/>
    </row>
    <row r="290" spans="1:10" s="36" customFormat="1" ht="13.5">
      <c r="A290" s="55" t="s">
        <v>565</v>
      </c>
      <c r="B290" s="53" t="s">
        <v>105</v>
      </c>
      <c r="C290" s="31" t="s">
        <v>7</v>
      </c>
      <c r="D290" s="19">
        <v>10</v>
      </c>
      <c r="E290" s="28">
        <v>50.916830902640918</v>
      </c>
      <c r="F290" s="28">
        <v>2.6831690973590838</v>
      </c>
      <c r="G290" s="17">
        <f t="shared" si="23"/>
        <v>536</v>
      </c>
      <c r="H290" s="33">
        <f t="shared" si="25"/>
        <v>509.16830902640919</v>
      </c>
      <c r="I290" s="34">
        <f t="shared" si="26"/>
        <v>26.831690973590838</v>
      </c>
      <c r="J290" s="35"/>
    </row>
    <row r="291" spans="1:10" s="36" customFormat="1" ht="13.5">
      <c r="A291" s="55" t="s">
        <v>566</v>
      </c>
      <c r="B291" s="53" t="s">
        <v>106</v>
      </c>
      <c r="C291" s="31" t="s">
        <v>7</v>
      </c>
      <c r="D291" s="19">
        <v>10</v>
      </c>
      <c r="E291" s="28">
        <v>57.424519230769228</v>
      </c>
      <c r="F291" s="28">
        <v>3.0254807692307732</v>
      </c>
      <c r="G291" s="17">
        <f t="shared" si="23"/>
        <v>604.5</v>
      </c>
      <c r="H291" s="33">
        <f t="shared" si="25"/>
        <v>574.24519230769226</v>
      </c>
      <c r="I291" s="34">
        <f t="shared" si="26"/>
        <v>30.254807692307732</v>
      </c>
      <c r="J291" s="35"/>
    </row>
    <row r="292" spans="1:10" s="36" customFormat="1" ht="13.5">
      <c r="A292" s="55" t="s">
        <v>281</v>
      </c>
      <c r="B292" s="53" t="s">
        <v>107</v>
      </c>
      <c r="C292" s="31" t="s">
        <v>7</v>
      </c>
      <c r="D292" s="19">
        <v>10</v>
      </c>
      <c r="E292" s="27">
        <v>27.61</v>
      </c>
      <c r="F292" s="27">
        <v>7.7</v>
      </c>
      <c r="G292" s="17">
        <f t="shared" si="23"/>
        <v>353.1</v>
      </c>
      <c r="H292" s="33">
        <f t="shared" si="25"/>
        <v>276.10000000000002</v>
      </c>
      <c r="I292" s="34">
        <f t="shared" si="26"/>
        <v>77</v>
      </c>
      <c r="J292" s="35"/>
    </row>
    <row r="293" spans="1:10" s="36" customFormat="1" ht="13.5">
      <c r="A293" s="55" t="s">
        <v>282</v>
      </c>
      <c r="B293" s="53" t="s">
        <v>108</v>
      </c>
      <c r="C293" s="31" t="s">
        <v>7</v>
      </c>
      <c r="D293" s="19">
        <v>5</v>
      </c>
      <c r="E293" s="28">
        <v>154.78034489754515</v>
      </c>
      <c r="F293" s="28">
        <v>13.459655102454871</v>
      </c>
      <c r="G293" s="17">
        <f t="shared" si="23"/>
        <v>841.2</v>
      </c>
      <c r="H293" s="33">
        <f t="shared" si="25"/>
        <v>773.90172448772569</v>
      </c>
      <c r="I293" s="34">
        <f t="shared" si="26"/>
        <v>67.298275512274358</v>
      </c>
      <c r="J293" s="35"/>
    </row>
    <row r="294" spans="1:10" s="36" customFormat="1" ht="13.5">
      <c r="A294" s="55" t="s">
        <v>283</v>
      </c>
      <c r="B294" s="54" t="s">
        <v>109</v>
      </c>
      <c r="C294" s="31" t="s">
        <v>7</v>
      </c>
      <c r="D294" s="19">
        <v>5</v>
      </c>
      <c r="E294" s="27">
        <v>57.81</v>
      </c>
      <c r="F294" s="27">
        <v>4.2300000000000004</v>
      </c>
      <c r="G294" s="17">
        <f t="shared" si="23"/>
        <v>310.2</v>
      </c>
      <c r="H294" s="33">
        <f t="shared" si="25"/>
        <v>289.05</v>
      </c>
      <c r="I294" s="34">
        <f t="shared" si="26"/>
        <v>21.150000000000002</v>
      </c>
      <c r="J294" s="35"/>
    </row>
    <row r="295" spans="1:10" s="36" customFormat="1" ht="13.5">
      <c r="A295" s="55" t="s">
        <v>284</v>
      </c>
      <c r="B295" s="53" t="s">
        <v>551</v>
      </c>
      <c r="C295" s="31" t="s">
        <v>7</v>
      </c>
      <c r="D295" s="19">
        <v>5</v>
      </c>
      <c r="E295" s="28">
        <v>85.978776678192446</v>
      </c>
      <c r="F295" s="28">
        <v>4.5212233218075593</v>
      </c>
      <c r="G295" s="17">
        <f t="shared" si="23"/>
        <v>452.5</v>
      </c>
      <c r="H295" s="33">
        <f t="shared" si="25"/>
        <v>429.89388339096223</v>
      </c>
      <c r="I295" s="34">
        <f t="shared" si="26"/>
        <v>22.606116609037798</v>
      </c>
      <c r="J295" s="35"/>
    </row>
    <row r="296" spans="1:10" s="36" customFormat="1" ht="13.5">
      <c r="A296" s="55" t="s">
        <v>285</v>
      </c>
      <c r="B296" s="40" t="s">
        <v>110</v>
      </c>
      <c r="C296" s="31" t="s">
        <v>7</v>
      </c>
      <c r="D296" s="19">
        <v>5</v>
      </c>
      <c r="E296" s="27">
        <v>125.51</v>
      </c>
      <c r="F296" s="27">
        <v>49.04</v>
      </c>
      <c r="G296" s="17">
        <f t="shared" si="23"/>
        <v>872.75</v>
      </c>
      <c r="H296" s="33">
        <f t="shared" si="25"/>
        <v>627.55000000000007</v>
      </c>
      <c r="I296" s="34">
        <f t="shared" si="26"/>
        <v>245.2</v>
      </c>
      <c r="J296" s="35"/>
    </row>
    <row r="297" spans="1:10" s="36" customFormat="1" ht="13.5">
      <c r="A297" s="55" t="s">
        <v>286</v>
      </c>
      <c r="B297" s="40" t="s">
        <v>111</v>
      </c>
      <c r="C297" s="31" t="s">
        <v>7</v>
      </c>
      <c r="D297" s="19">
        <v>5</v>
      </c>
      <c r="E297" s="27">
        <v>121.22</v>
      </c>
      <c r="F297" s="27">
        <v>49.04</v>
      </c>
      <c r="G297" s="17">
        <f t="shared" si="23"/>
        <v>851.3</v>
      </c>
      <c r="H297" s="33">
        <f t="shared" si="25"/>
        <v>606.1</v>
      </c>
      <c r="I297" s="34">
        <f t="shared" si="26"/>
        <v>245.2</v>
      </c>
      <c r="J297" s="35"/>
    </row>
    <row r="298" spans="1:10" s="36" customFormat="1" ht="13.5">
      <c r="A298" s="55" t="s">
        <v>287</v>
      </c>
      <c r="B298" s="53" t="s">
        <v>112</v>
      </c>
      <c r="C298" s="31" t="s">
        <v>7</v>
      </c>
      <c r="D298" s="19">
        <v>5</v>
      </c>
      <c r="E298" s="27">
        <v>360.07</v>
      </c>
      <c r="F298" s="27">
        <v>85.56</v>
      </c>
      <c r="G298" s="17">
        <f t="shared" si="23"/>
        <v>2228.15</v>
      </c>
      <c r="H298" s="33">
        <f t="shared" si="25"/>
        <v>1800.35</v>
      </c>
      <c r="I298" s="34">
        <f t="shared" si="26"/>
        <v>427.8</v>
      </c>
      <c r="J298" s="35"/>
    </row>
    <row r="299" spans="1:10" s="36" customFormat="1" ht="13.5">
      <c r="A299" s="55" t="s">
        <v>288</v>
      </c>
      <c r="B299" s="54" t="s">
        <v>113</v>
      </c>
      <c r="C299" s="31" t="s">
        <v>7</v>
      </c>
      <c r="D299" s="19">
        <v>2</v>
      </c>
      <c r="E299" s="27">
        <v>278.79000000000002</v>
      </c>
      <c r="F299" s="27">
        <v>66.239999999999995</v>
      </c>
      <c r="G299" s="17">
        <f t="shared" si="23"/>
        <v>690.06000000000006</v>
      </c>
      <c r="H299" s="33">
        <f t="shared" si="25"/>
        <v>557.58000000000004</v>
      </c>
      <c r="I299" s="34">
        <f t="shared" si="26"/>
        <v>132.47999999999999</v>
      </c>
      <c r="J299" s="35"/>
    </row>
    <row r="300" spans="1:10" s="36" customFormat="1" ht="13.5">
      <c r="A300" s="55" t="s">
        <v>409</v>
      </c>
      <c r="B300" s="53" t="s">
        <v>114</v>
      </c>
      <c r="C300" s="31" t="s">
        <v>7</v>
      </c>
      <c r="D300" s="19">
        <v>5</v>
      </c>
      <c r="E300" s="27">
        <v>32.39</v>
      </c>
      <c r="F300" s="27">
        <v>21.61</v>
      </c>
      <c r="G300" s="17">
        <f t="shared" si="23"/>
        <v>270</v>
      </c>
      <c r="H300" s="33">
        <f t="shared" si="25"/>
        <v>161.94999999999999</v>
      </c>
      <c r="I300" s="34">
        <f t="shared" si="26"/>
        <v>108.05</v>
      </c>
      <c r="J300" s="35"/>
    </row>
    <row r="301" spans="1:10" s="36" customFormat="1" ht="13.5">
      <c r="A301" s="55" t="s">
        <v>289</v>
      </c>
      <c r="B301" s="53" t="s">
        <v>115</v>
      </c>
      <c r="C301" s="31" t="s">
        <v>7</v>
      </c>
      <c r="D301" s="19">
        <v>5</v>
      </c>
      <c r="E301" s="27">
        <v>365.38</v>
      </c>
      <c r="F301" s="27">
        <v>86.82</v>
      </c>
      <c r="G301" s="17">
        <f t="shared" si="23"/>
        <v>2261</v>
      </c>
      <c r="H301" s="33">
        <f t="shared" si="25"/>
        <v>1826.9</v>
      </c>
      <c r="I301" s="34">
        <f t="shared" si="26"/>
        <v>434.09999999999997</v>
      </c>
      <c r="J301" s="35"/>
    </row>
    <row r="302" spans="1:10" s="36" customFormat="1" ht="27">
      <c r="A302" s="55" t="s">
        <v>290</v>
      </c>
      <c r="B302" s="53" t="s">
        <v>844</v>
      </c>
      <c r="C302" s="31" t="s">
        <v>7</v>
      </c>
      <c r="D302" s="19">
        <v>2</v>
      </c>
      <c r="E302" s="27">
        <v>627.6</v>
      </c>
      <c r="F302" s="27">
        <v>24.58</v>
      </c>
      <c r="G302" s="17">
        <f t="shared" si="23"/>
        <v>1304.3600000000001</v>
      </c>
      <c r="H302" s="33">
        <f t="shared" si="25"/>
        <v>1255.2</v>
      </c>
      <c r="I302" s="34">
        <f t="shared" si="26"/>
        <v>49.16</v>
      </c>
      <c r="J302" s="35"/>
    </row>
    <row r="303" spans="1:10" s="36" customFormat="1" ht="13.5">
      <c r="A303" s="55" t="s">
        <v>291</v>
      </c>
      <c r="B303" s="53" t="s">
        <v>116</v>
      </c>
      <c r="C303" s="31" t="s">
        <v>7</v>
      </c>
      <c r="D303" s="19">
        <v>3</v>
      </c>
      <c r="E303" s="28">
        <v>217.45484528006267</v>
      </c>
      <c r="F303" s="28">
        <v>24.165154719937323</v>
      </c>
      <c r="G303" s="17">
        <f t="shared" si="23"/>
        <v>724.8599999999999</v>
      </c>
      <c r="H303" s="33">
        <f t="shared" si="25"/>
        <v>652.36453584018795</v>
      </c>
      <c r="I303" s="34">
        <f t="shared" si="26"/>
        <v>72.495464159811974</v>
      </c>
      <c r="J303" s="35"/>
    </row>
    <row r="304" spans="1:10" s="36" customFormat="1" ht="13.5">
      <c r="A304" s="55" t="s">
        <v>567</v>
      </c>
      <c r="B304" s="40" t="s">
        <v>631</v>
      </c>
      <c r="C304" s="31" t="s">
        <v>7</v>
      </c>
      <c r="D304" s="39">
        <v>10</v>
      </c>
      <c r="E304" s="27">
        <v>164.07</v>
      </c>
      <c r="F304" s="27">
        <v>12.47</v>
      </c>
      <c r="G304" s="17">
        <f t="shared" si="23"/>
        <v>1765.3999999999999</v>
      </c>
      <c r="H304" s="33">
        <f t="shared" si="25"/>
        <v>1640.6999999999998</v>
      </c>
      <c r="I304" s="34">
        <f t="shared" si="26"/>
        <v>124.7</v>
      </c>
      <c r="J304" s="35"/>
    </row>
    <row r="305" spans="1:10" s="36" customFormat="1" ht="13.5">
      <c r="A305" s="55" t="s">
        <v>292</v>
      </c>
      <c r="B305" s="54" t="s">
        <v>117</v>
      </c>
      <c r="C305" s="31" t="s">
        <v>7</v>
      </c>
      <c r="D305" s="19">
        <v>10</v>
      </c>
      <c r="E305" s="27">
        <v>52.89</v>
      </c>
      <c r="F305" s="27">
        <v>88.14</v>
      </c>
      <c r="G305" s="17">
        <f t="shared" si="23"/>
        <v>1410.3</v>
      </c>
      <c r="H305" s="33">
        <f t="shared" si="25"/>
        <v>528.9</v>
      </c>
      <c r="I305" s="34">
        <f t="shared" si="26"/>
        <v>881.4</v>
      </c>
      <c r="J305" s="35"/>
    </row>
    <row r="306" spans="1:10" s="36" customFormat="1" ht="13.5">
      <c r="A306" s="55" t="s">
        <v>293</v>
      </c>
      <c r="B306" s="53" t="s">
        <v>118</v>
      </c>
      <c r="C306" s="31" t="s">
        <v>7</v>
      </c>
      <c r="D306" s="19">
        <v>20</v>
      </c>
      <c r="E306" s="27">
        <v>186.87</v>
      </c>
      <c r="F306" s="27">
        <v>124.58</v>
      </c>
      <c r="G306" s="17">
        <f t="shared" si="23"/>
        <v>6229</v>
      </c>
      <c r="H306" s="33">
        <f t="shared" si="25"/>
        <v>3737.4</v>
      </c>
      <c r="I306" s="34">
        <f t="shared" si="26"/>
        <v>2491.6</v>
      </c>
      <c r="J306" s="35"/>
    </row>
    <row r="307" spans="1:10" s="36" customFormat="1" ht="13.5">
      <c r="A307" s="55" t="s">
        <v>294</v>
      </c>
      <c r="B307" s="53" t="s">
        <v>845</v>
      </c>
      <c r="C307" s="31" t="s">
        <v>7</v>
      </c>
      <c r="D307" s="19">
        <v>20</v>
      </c>
      <c r="E307" s="27">
        <v>128.85</v>
      </c>
      <c r="F307" s="27">
        <v>85.9</v>
      </c>
      <c r="G307" s="17">
        <f t="shared" si="23"/>
        <v>4295</v>
      </c>
      <c r="H307" s="33">
        <f t="shared" si="25"/>
        <v>2577</v>
      </c>
      <c r="I307" s="34">
        <f t="shared" si="26"/>
        <v>1718</v>
      </c>
      <c r="J307" s="35"/>
    </row>
    <row r="308" spans="1:10" s="36" customFormat="1" ht="13.5">
      <c r="A308" s="55" t="s">
        <v>295</v>
      </c>
      <c r="B308" s="53" t="s">
        <v>119</v>
      </c>
      <c r="C308" s="31" t="s">
        <v>7</v>
      </c>
      <c r="D308" s="19">
        <v>20</v>
      </c>
      <c r="E308" s="27">
        <v>24.5</v>
      </c>
      <c r="F308" s="27">
        <v>8.52</v>
      </c>
      <c r="G308" s="17">
        <f t="shared" si="23"/>
        <v>660.4</v>
      </c>
      <c r="H308" s="33">
        <f t="shared" si="25"/>
        <v>490</v>
      </c>
      <c r="I308" s="34">
        <f t="shared" si="26"/>
        <v>170.39999999999998</v>
      </c>
      <c r="J308" s="35"/>
    </row>
    <row r="309" spans="1:10" s="36" customFormat="1" ht="13.5">
      <c r="A309" s="55" t="s">
        <v>568</v>
      </c>
      <c r="B309" s="53" t="s">
        <v>120</v>
      </c>
      <c r="C309" s="31" t="s">
        <v>7</v>
      </c>
      <c r="D309" s="19">
        <v>5</v>
      </c>
      <c r="E309" s="27">
        <v>23.07</v>
      </c>
      <c r="F309" s="27">
        <v>7.81</v>
      </c>
      <c r="G309" s="17">
        <f t="shared" si="23"/>
        <v>154.39999999999998</v>
      </c>
      <c r="H309" s="33">
        <f t="shared" si="25"/>
        <v>115.35</v>
      </c>
      <c r="I309" s="34">
        <f t="shared" si="26"/>
        <v>39.049999999999997</v>
      </c>
      <c r="J309" s="35"/>
    </row>
    <row r="310" spans="1:10" s="36" customFormat="1" ht="13.5">
      <c r="A310" s="55" t="s">
        <v>408</v>
      </c>
      <c r="B310" s="53" t="s">
        <v>846</v>
      </c>
      <c r="C310" s="31" t="s">
        <v>7</v>
      </c>
      <c r="D310" s="19">
        <v>5</v>
      </c>
      <c r="E310" s="27">
        <v>60.45</v>
      </c>
      <c r="F310" s="27">
        <v>20.48</v>
      </c>
      <c r="G310" s="17">
        <f t="shared" si="23"/>
        <v>404.65</v>
      </c>
      <c r="H310" s="33">
        <f t="shared" si="25"/>
        <v>302.25</v>
      </c>
      <c r="I310" s="34">
        <f t="shared" si="26"/>
        <v>102.4</v>
      </c>
      <c r="J310" s="35"/>
    </row>
    <row r="311" spans="1:10" s="36" customFormat="1" ht="13.5">
      <c r="A311" s="55" t="s">
        <v>296</v>
      </c>
      <c r="B311" s="53" t="s">
        <v>847</v>
      </c>
      <c r="C311" s="31" t="s">
        <v>7</v>
      </c>
      <c r="D311" s="19">
        <v>5</v>
      </c>
      <c r="E311" s="27">
        <v>107.55</v>
      </c>
      <c r="F311" s="27">
        <v>27.4</v>
      </c>
      <c r="G311" s="17">
        <f t="shared" si="23"/>
        <v>674.75</v>
      </c>
      <c r="H311" s="33">
        <f t="shared" si="25"/>
        <v>537.75</v>
      </c>
      <c r="I311" s="34">
        <f t="shared" si="26"/>
        <v>137</v>
      </c>
      <c r="J311" s="35"/>
    </row>
    <row r="312" spans="1:10" s="36" customFormat="1" ht="13.5">
      <c r="A312" s="55" t="s">
        <v>569</v>
      </c>
      <c r="B312" s="53" t="s">
        <v>121</v>
      </c>
      <c r="C312" s="31" t="s">
        <v>7</v>
      </c>
      <c r="D312" s="19">
        <v>5</v>
      </c>
      <c r="E312" s="28">
        <v>62.144763670064876</v>
      </c>
      <c r="F312" s="28">
        <v>15.825236329935125</v>
      </c>
      <c r="G312" s="17">
        <f t="shared" si="23"/>
        <v>389.85</v>
      </c>
      <c r="H312" s="33">
        <f t="shared" si="25"/>
        <v>310.72381835032439</v>
      </c>
      <c r="I312" s="34">
        <f t="shared" si="26"/>
        <v>79.12618164967563</v>
      </c>
      <c r="J312" s="35"/>
    </row>
    <row r="313" spans="1:10" s="36" customFormat="1" ht="13.5">
      <c r="A313" s="55" t="s">
        <v>570</v>
      </c>
      <c r="B313" s="40" t="s">
        <v>122</v>
      </c>
      <c r="C313" s="31" t="s">
        <v>7</v>
      </c>
      <c r="D313" s="19">
        <v>5</v>
      </c>
      <c r="E313" s="27">
        <v>32.19</v>
      </c>
      <c r="F313" s="27">
        <v>9.81</v>
      </c>
      <c r="G313" s="17">
        <f t="shared" si="23"/>
        <v>210</v>
      </c>
      <c r="H313" s="33">
        <f t="shared" si="25"/>
        <v>160.94999999999999</v>
      </c>
      <c r="I313" s="34">
        <f t="shared" si="26"/>
        <v>49.050000000000004</v>
      </c>
      <c r="J313" s="35"/>
    </row>
    <row r="314" spans="1:10" s="36" customFormat="1" ht="27">
      <c r="A314" s="55" t="s">
        <v>297</v>
      </c>
      <c r="B314" s="53" t="s">
        <v>848</v>
      </c>
      <c r="C314" s="31" t="s">
        <v>7</v>
      </c>
      <c r="D314" s="19">
        <v>10</v>
      </c>
      <c r="E314" s="27">
        <v>569.13</v>
      </c>
      <c r="F314" s="27">
        <v>247.36</v>
      </c>
      <c r="G314" s="17">
        <f t="shared" si="23"/>
        <v>8164.9000000000005</v>
      </c>
      <c r="H314" s="33">
        <f t="shared" si="25"/>
        <v>5691.3</v>
      </c>
      <c r="I314" s="34">
        <f t="shared" si="26"/>
        <v>2473.6000000000004</v>
      </c>
      <c r="J314" s="35"/>
    </row>
    <row r="315" spans="1:10" s="36" customFormat="1" ht="27">
      <c r="A315" s="55" t="s">
        <v>298</v>
      </c>
      <c r="B315" s="53" t="s">
        <v>849</v>
      </c>
      <c r="C315" s="31" t="s">
        <v>7</v>
      </c>
      <c r="D315" s="19">
        <v>2</v>
      </c>
      <c r="E315" s="27">
        <v>373.29</v>
      </c>
      <c r="F315" s="27">
        <v>224.48</v>
      </c>
      <c r="G315" s="17">
        <f t="shared" si="23"/>
        <v>1195.54</v>
      </c>
      <c r="H315" s="33">
        <f t="shared" si="25"/>
        <v>746.58</v>
      </c>
      <c r="I315" s="34">
        <f t="shared" si="26"/>
        <v>448.96</v>
      </c>
      <c r="J315" s="35"/>
    </row>
    <row r="316" spans="1:10" s="36" customFormat="1" ht="13.5">
      <c r="A316" s="55" t="s">
        <v>571</v>
      </c>
      <c r="B316" s="53" t="s">
        <v>552</v>
      </c>
      <c r="C316" s="31" t="s">
        <v>7</v>
      </c>
      <c r="D316" s="19">
        <v>2</v>
      </c>
      <c r="E316" s="28">
        <v>122.96536623966966</v>
      </c>
      <c r="F316" s="28">
        <v>81.984633760330325</v>
      </c>
      <c r="G316" s="17">
        <f t="shared" si="23"/>
        <v>409.9</v>
      </c>
      <c r="H316" s="33">
        <f t="shared" si="25"/>
        <v>245.93073247933933</v>
      </c>
      <c r="I316" s="34">
        <f t="shared" si="26"/>
        <v>163.96926752066065</v>
      </c>
      <c r="J316" s="35"/>
    </row>
    <row r="317" spans="1:10" s="49" customFormat="1" ht="13.5">
      <c r="A317" s="55" t="s">
        <v>572</v>
      </c>
      <c r="B317" s="53" t="s">
        <v>636</v>
      </c>
      <c r="C317" s="31" t="s">
        <v>7</v>
      </c>
      <c r="D317" s="19">
        <v>10</v>
      </c>
      <c r="E317" s="104">
        <v>20.48</v>
      </c>
      <c r="F317" s="104">
        <v>2.04</v>
      </c>
      <c r="G317" s="18">
        <f t="shared" ref="G317:G380" si="27">(D317*E317)+(D317*F317)</f>
        <v>225.20000000000002</v>
      </c>
      <c r="H317" s="33">
        <f t="shared" si="25"/>
        <v>204.8</v>
      </c>
      <c r="I317" s="34">
        <f t="shared" si="26"/>
        <v>20.399999999999999</v>
      </c>
      <c r="J317" s="48"/>
    </row>
    <row r="318" spans="1:10" s="49" customFormat="1" ht="13.5">
      <c r="A318" s="55" t="s">
        <v>299</v>
      </c>
      <c r="B318" s="53" t="s">
        <v>123</v>
      </c>
      <c r="C318" s="47" t="s">
        <v>7</v>
      </c>
      <c r="D318" s="19">
        <v>10</v>
      </c>
      <c r="E318" s="104">
        <v>830.63</v>
      </c>
      <c r="F318" s="104">
        <v>55.14</v>
      </c>
      <c r="G318" s="18">
        <f t="shared" si="27"/>
        <v>8857.6999999999989</v>
      </c>
      <c r="H318" s="33">
        <f t="shared" si="25"/>
        <v>8306.2999999999993</v>
      </c>
      <c r="I318" s="34">
        <f t="shared" si="26"/>
        <v>551.4</v>
      </c>
      <c r="J318" s="48"/>
    </row>
    <row r="319" spans="1:10" s="36" customFormat="1" ht="27">
      <c r="A319" s="55" t="s">
        <v>300</v>
      </c>
      <c r="B319" s="53" t="s">
        <v>553</v>
      </c>
      <c r="C319" s="31" t="s">
        <v>7</v>
      </c>
      <c r="D319" s="19">
        <v>2</v>
      </c>
      <c r="E319" s="27">
        <v>517.5</v>
      </c>
      <c r="F319" s="27">
        <v>38.229999999999997</v>
      </c>
      <c r="G319" s="17">
        <f t="shared" si="27"/>
        <v>1111.46</v>
      </c>
      <c r="H319" s="33">
        <f t="shared" si="25"/>
        <v>1035</v>
      </c>
      <c r="I319" s="34">
        <f t="shared" si="26"/>
        <v>76.459999999999994</v>
      </c>
      <c r="J319" s="35"/>
    </row>
    <row r="320" spans="1:10" s="49" customFormat="1" ht="13.5">
      <c r="A320" s="55" t="s">
        <v>407</v>
      </c>
      <c r="B320" s="53" t="s">
        <v>554</v>
      </c>
      <c r="C320" s="47" t="s">
        <v>7</v>
      </c>
      <c r="D320" s="19">
        <v>2</v>
      </c>
      <c r="E320" s="104">
        <v>485.86</v>
      </c>
      <c r="F320" s="104">
        <v>25.59</v>
      </c>
      <c r="G320" s="18">
        <f t="shared" si="27"/>
        <v>1022.9</v>
      </c>
      <c r="H320" s="33">
        <f t="shared" si="25"/>
        <v>971.72</v>
      </c>
      <c r="I320" s="34">
        <f t="shared" si="26"/>
        <v>51.18</v>
      </c>
      <c r="J320" s="48"/>
    </row>
    <row r="321" spans="1:10" s="36" customFormat="1" ht="13.5">
      <c r="A321" s="55" t="s">
        <v>301</v>
      </c>
      <c r="B321" s="53" t="s">
        <v>124</v>
      </c>
      <c r="C321" s="31" t="s">
        <v>7</v>
      </c>
      <c r="D321" s="19">
        <v>2</v>
      </c>
      <c r="E321" s="28">
        <v>79.996365422396849</v>
      </c>
      <c r="F321" s="28">
        <v>8.8836345776031447</v>
      </c>
      <c r="G321" s="17">
        <f t="shared" si="27"/>
        <v>177.76</v>
      </c>
      <c r="H321" s="33">
        <f t="shared" si="25"/>
        <v>159.9927308447937</v>
      </c>
      <c r="I321" s="34">
        <f t="shared" si="26"/>
        <v>17.767269155206289</v>
      </c>
      <c r="J321" s="35"/>
    </row>
    <row r="322" spans="1:10" s="49" customFormat="1" ht="13.5">
      <c r="A322" s="55" t="s">
        <v>302</v>
      </c>
      <c r="B322" s="53" t="s">
        <v>125</v>
      </c>
      <c r="C322" s="47" t="s">
        <v>7</v>
      </c>
      <c r="D322" s="19">
        <v>2</v>
      </c>
      <c r="E322" s="104">
        <v>30.81</v>
      </c>
      <c r="F322" s="104">
        <v>6.73</v>
      </c>
      <c r="G322" s="18">
        <f t="shared" si="27"/>
        <v>75.08</v>
      </c>
      <c r="H322" s="33">
        <f t="shared" si="25"/>
        <v>61.62</v>
      </c>
      <c r="I322" s="34">
        <f t="shared" si="26"/>
        <v>13.46</v>
      </c>
      <c r="J322" s="48"/>
    </row>
    <row r="323" spans="1:10" s="49" customFormat="1" ht="13.5">
      <c r="A323" s="55" t="s">
        <v>303</v>
      </c>
      <c r="B323" s="56" t="s">
        <v>671</v>
      </c>
      <c r="C323" s="47" t="s">
        <v>7</v>
      </c>
      <c r="D323" s="19">
        <v>13</v>
      </c>
      <c r="E323" s="104">
        <v>110.11</v>
      </c>
      <c r="F323" s="104">
        <v>2.3199999999999998</v>
      </c>
      <c r="G323" s="18">
        <f t="shared" si="27"/>
        <v>1461.5900000000001</v>
      </c>
      <c r="H323" s="33">
        <f t="shared" si="25"/>
        <v>1431.43</v>
      </c>
      <c r="I323" s="34">
        <f t="shared" si="26"/>
        <v>30.159999999999997</v>
      </c>
      <c r="J323" s="48"/>
    </row>
    <row r="324" spans="1:10" s="49" customFormat="1" ht="13.5">
      <c r="A324" s="55" t="s">
        <v>304</v>
      </c>
      <c r="B324" s="53" t="s">
        <v>670</v>
      </c>
      <c r="C324" s="47" t="s">
        <v>7</v>
      </c>
      <c r="D324" s="19">
        <v>5</v>
      </c>
      <c r="E324" s="104">
        <v>98.34</v>
      </c>
      <c r="F324" s="104">
        <v>4.05</v>
      </c>
      <c r="G324" s="18">
        <f t="shared" si="27"/>
        <v>511.95000000000005</v>
      </c>
      <c r="H324" s="33">
        <f t="shared" si="25"/>
        <v>491.70000000000005</v>
      </c>
      <c r="I324" s="34">
        <f t="shared" si="26"/>
        <v>20.25</v>
      </c>
      <c r="J324" s="48"/>
    </row>
    <row r="325" spans="1:10" s="49" customFormat="1" ht="13.5">
      <c r="A325" s="55" t="s">
        <v>305</v>
      </c>
      <c r="B325" s="53" t="s">
        <v>676</v>
      </c>
      <c r="C325" s="47" t="s">
        <v>7</v>
      </c>
      <c r="D325" s="19">
        <v>10</v>
      </c>
      <c r="E325" s="104">
        <v>39.92</v>
      </c>
      <c r="F325" s="104">
        <v>3.7</v>
      </c>
      <c r="G325" s="18">
        <f t="shared" si="27"/>
        <v>436.20000000000005</v>
      </c>
      <c r="H325" s="33">
        <f t="shared" si="25"/>
        <v>399.20000000000005</v>
      </c>
      <c r="I325" s="34">
        <f t="shared" si="26"/>
        <v>37</v>
      </c>
      <c r="J325" s="48"/>
    </row>
    <row r="326" spans="1:10" s="49" customFormat="1" ht="13.5">
      <c r="A326" s="55" t="s">
        <v>306</v>
      </c>
      <c r="B326" s="53" t="s">
        <v>673</v>
      </c>
      <c r="C326" s="47" t="s">
        <v>7</v>
      </c>
      <c r="D326" s="19">
        <v>10</v>
      </c>
      <c r="E326" s="104">
        <v>73.900000000000006</v>
      </c>
      <c r="F326" s="104">
        <v>3.7</v>
      </c>
      <c r="G326" s="18">
        <f t="shared" si="27"/>
        <v>776</v>
      </c>
      <c r="H326" s="33">
        <f t="shared" si="25"/>
        <v>739</v>
      </c>
      <c r="I326" s="34">
        <f t="shared" si="26"/>
        <v>37</v>
      </c>
      <c r="J326" s="48"/>
    </row>
    <row r="327" spans="1:10" s="36" customFormat="1" ht="13.5">
      <c r="A327" s="55" t="s">
        <v>307</v>
      </c>
      <c r="B327" s="40" t="s">
        <v>672</v>
      </c>
      <c r="C327" s="31" t="s">
        <v>7</v>
      </c>
      <c r="D327" s="19">
        <v>5</v>
      </c>
      <c r="E327" s="27">
        <v>90.05</v>
      </c>
      <c r="F327" s="27">
        <v>3.51</v>
      </c>
      <c r="G327" s="17">
        <f t="shared" si="27"/>
        <v>467.8</v>
      </c>
      <c r="H327" s="33">
        <f t="shared" si="25"/>
        <v>450.25</v>
      </c>
      <c r="I327" s="34">
        <f t="shared" si="26"/>
        <v>17.549999999999997</v>
      </c>
      <c r="J327" s="35"/>
    </row>
    <row r="328" spans="1:10" s="36" customFormat="1" ht="13.5">
      <c r="A328" s="55" t="s">
        <v>308</v>
      </c>
      <c r="B328" s="30" t="s">
        <v>674</v>
      </c>
      <c r="C328" s="31" t="s">
        <v>7</v>
      </c>
      <c r="D328" s="20">
        <v>3</v>
      </c>
      <c r="E328" s="27">
        <v>159.57</v>
      </c>
      <c r="F328" s="27">
        <v>3.51</v>
      </c>
      <c r="G328" s="17">
        <f t="shared" si="27"/>
        <v>489.23999999999995</v>
      </c>
      <c r="H328" s="33">
        <f t="shared" si="25"/>
        <v>478.71</v>
      </c>
      <c r="I328" s="34">
        <f t="shared" si="26"/>
        <v>10.53</v>
      </c>
      <c r="J328" s="35"/>
    </row>
    <row r="329" spans="1:10" s="36" customFormat="1" ht="13.5">
      <c r="A329" s="55" t="s">
        <v>309</v>
      </c>
      <c r="B329" s="30" t="s">
        <v>675</v>
      </c>
      <c r="C329" s="31" t="s">
        <v>7</v>
      </c>
      <c r="D329" s="20">
        <v>3</v>
      </c>
      <c r="E329" s="27">
        <v>153</v>
      </c>
      <c r="F329" s="27">
        <v>5.27</v>
      </c>
      <c r="G329" s="17">
        <f t="shared" si="27"/>
        <v>474.81</v>
      </c>
      <c r="H329" s="33">
        <f t="shared" si="25"/>
        <v>459</v>
      </c>
      <c r="I329" s="34">
        <f t="shared" si="26"/>
        <v>15.809999999999999</v>
      </c>
      <c r="J329" s="35"/>
    </row>
    <row r="330" spans="1:10" s="36" customFormat="1" ht="13.5">
      <c r="A330" s="55" t="s">
        <v>406</v>
      </c>
      <c r="B330" s="53" t="s">
        <v>126</v>
      </c>
      <c r="C330" s="31" t="s">
        <v>7</v>
      </c>
      <c r="D330" s="19">
        <v>10</v>
      </c>
      <c r="E330" s="27">
        <v>29.57</v>
      </c>
      <c r="F330" s="27">
        <v>26.38</v>
      </c>
      <c r="G330" s="17">
        <f t="shared" si="27"/>
        <v>559.5</v>
      </c>
      <c r="H330" s="33">
        <f t="shared" si="25"/>
        <v>295.7</v>
      </c>
      <c r="I330" s="34">
        <f t="shared" si="26"/>
        <v>263.8</v>
      </c>
      <c r="J330" s="35"/>
    </row>
    <row r="331" spans="1:10" s="36" customFormat="1" ht="13.5">
      <c r="A331" s="55" t="s">
        <v>310</v>
      </c>
      <c r="B331" s="40" t="s">
        <v>449</v>
      </c>
      <c r="C331" s="31" t="s">
        <v>24</v>
      </c>
      <c r="D331" s="19">
        <v>10</v>
      </c>
      <c r="E331" s="27">
        <v>15.68</v>
      </c>
      <c r="F331" s="27">
        <v>8.3699999999999992</v>
      </c>
      <c r="G331" s="17">
        <f t="shared" si="27"/>
        <v>240.5</v>
      </c>
      <c r="H331" s="33">
        <f t="shared" si="25"/>
        <v>156.80000000000001</v>
      </c>
      <c r="I331" s="34">
        <f t="shared" si="26"/>
        <v>83.699999999999989</v>
      </c>
      <c r="J331" s="35"/>
    </row>
    <row r="332" spans="1:10" s="36" customFormat="1" ht="13.5">
      <c r="A332" s="55" t="s">
        <v>311</v>
      </c>
      <c r="B332" s="54" t="s">
        <v>897</v>
      </c>
      <c r="C332" s="31" t="s">
        <v>24</v>
      </c>
      <c r="D332" s="19">
        <v>25</v>
      </c>
      <c r="E332" s="27">
        <v>6.85</v>
      </c>
      <c r="F332" s="27">
        <v>4.71</v>
      </c>
      <c r="G332" s="17">
        <f>(D332*E332)+(D332*F332)</f>
        <v>289</v>
      </c>
      <c r="H332" s="33">
        <f t="shared" si="25"/>
        <v>171.25</v>
      </c>
      <c r="I332" s="34">
        <f t="shared" si="26"/>
        <v>117.75</v>
      </c>
      <c r="J332" s="35"/>
    </row>
    <row r="333" spans="1:10" s="36" customFormat="1" ht="13.5">
      <c r="A333" s="55" t="s">
        <v>312</v>
      </c>
      <c r="B333" s="54" t="s">
        <v>127</v>
      </c>
      <c r="C333" s="31" t="s">
        <v>24</v>
      </c>
      <c r="D333" s="19">
        <v>25</v>
      </c>
      <c r="E333" s="27">
        <v>13.87</v>
      </c>
      <c r="F333" s="27">
        <v>4.7</v>
      </c>
      <c r="G333" s="17">
        <f t="shared" si="27"/>
        <v>464.25</v>
      </c>
      <c r="H333" s="33">
        <f t="shared" si="25"/>
        <v>346.75</v>
      </c>
      <c r="I333" s="34">
        <f t="shared" si="26"/>
        <v>117.5</v>
      </c>
      <c r="J333" s="35"/>
    </row>
    <row r="334" spans="1:10" s="36" customFormat="1" ht="13.5">
      <c r="A334" s="55" t="s">
        <v>313</v>
      </c>
      <c r="B334" s="54" t="s">
        <v>128</v>
      </c>
      <c r="C334" s="31" t="s">
        <v>24</v>
      </c>
      <c r="D334" s="19">
        <v>15</v>
      </c>
      <c r="E334" s="27">
        <v>20.05</v>
      </c>
      <c r="F334" s="27">
        <v>6.68</v>
      </c>
      <c r="G334" s="17">
        <f t="shared" si="27"/>
        <v>400.95</v>
      </c>
      <c r="H334" s="33">
        <f t="shared" si="25"/>
        <v>300.75</v>
      </c>
      <c r="I334" s="34">
        <f t="shared" si="26"/>
        <v>100.19999999999999</v>
      </c>
      <c r="J334" s="35"/>
    </row>
    <row r="335" spans="1:10" s="36" customFormat="1" ht="13.5">
      <c r="A335" s="55" t="s">
        <v>314</v>
      </c>
      <c r="B335" s="54" t="s">
        <v>129</v>
      </c>
      <c r="C335" s="31" t="s">
        <v>24</v>
      </c>
      <c r="D335" s="19">
        <v>10</v>
      </c>
      <c r="E335" s="27">
        <v>60.15</v>
      </c>
      <c r="F335" s="27">
        <v>10.87</v>
      </c>
      <c r="G335" s="17">
        <f t="shared" si="27"/>
        <v>710.2</v>
      </c>
      <c r="H335" s="33">
        <f t="shared" ref="H335:H338" si="28">E335*D335</f>
        <v>601.5</v>
      </c>
      <c r="I335" s="34">
        <f t="shared" si="26"/>
        <v>108.69999999999999</v>
      </c>
      <c r="J335" s="35"/>
    </row>
    <row r="336" spans="1:10" s="36" customFormat="1" ht="13.5">
      <c r="A336" s="55" t="s">
        <v>315</v>
      </c>
      <c r="B336" s="54" t="s">
        <v>898</v>
      </c>
      <c r="C336" s="31" t="s">
        <v>24</v>
      </c>
      <c r="D336" s="19">
        <v>10</v>
      </c>
      <c r="E336" s="27">
        <v>114.22</v>
      </c>
      <c r="F336" s="27">
        <v>19.059999999999999</v>
      </c>
      <c r="G336" s="17">
        <f>(D336*E336)+(D336*F336)</f>
        <v>1332.8</v>
      </c>
      <c r="H336" s="33">
        <f t="shared" si="28"/>
        <v>1142.2</v>
      </c>
      <c r="I336" s="34">
        <f t="shared" si="26"/>
        <v>190.6</v>
      </c>
      <c r="J336" s="35"/>
    </row>
    <row r="337" spans="1:10" s="49" customFormat="1" ht="27">
      <c r="A337" s="55" t="s">
        <v>316</v>
      </c>
      <c r="B337" s="53" t="s">
        <v>427</v>
      </c>
      <c r="C337" s="47" t="s">
        <v>24</v>
      </c>
      <c r="D337" s="22">
        <v>10</v>
      </c>
      <c r="E337" s="104">
        <v>94.88</v>
      </c>
      <c r="F337" s="104">
        <v>2.81</v>
      </c>
      <c r="G337" s="18">
        <f t="shared" si="27"/>
        <v>976.9</v>
      </c>
      <c r="H337" s="33">
        <f t="shared" si="28"/>
        <v>948.8</v>
      </c>
      <c r="I337" s="34">
        <f t="shared" si="26"/>
        <v>28.1</v>
      </c>
      <c r="J337" s="48"/>
    </row>
    <row r="338" spans="1:10" s="36" customFormat="1" ht="13.5">
      <c r="A338" s="55" t="s">
        <v>317</v>
      </c>
      <c r="B338" s="30" t="s">
        <v>850</v>
      </c>
      <c r="C338" s="31" t="s">
        <v>7</v>
      </c>
      <c r="D338" s="19">
        <v>5</v>
      </c>
      <c r="E338" s="27">
        <v>263.7</v>
      </c>
      <c r="F338" s="27">
        <v>32.76</v>
      </c>
      <c r="G338" s="17">
        <f t="shared" si="27"/>
        <v>1482.3</v>
      </c>
      <c r="H338" s="33">
        <f t="shared" si="28"/>
        <v>1318.5</v>
      </c>
      <c r="I338" s="34">
        <f t="shared" ref="I338" si="29">F338*D338</f>
        <v>163.79999999999998</v>
      </c>
      <c r="J338" s="35"/>
    </row>
    <row r="339" spans="1:10" s="36" customFormat="1" ht="13.5">
      <c r="A339" s="63">
        <v>19</v>
      </c>
      <c r="B339" s="64" t="s">
        <v>130</v>
      </c>
      <c r="C339" s="65"/>
      <c r="D339" s="65"/>
      <c r="E339" s="66"/>
      <c r="F339" s="66"/>
      <c r="G339" s="67"/>
      <c r="H339" s="85"/>
      <c r="I339" s="86"/>
      <c r="J339" s="35"/>
    </row>
    <row r="340" spans="1:10" s="49" customFormat="1" ht="13.5">
      <c r="A340" s="52" t="s">
        <v>318</v>
      </c>
      <c r="B340" s="30" t="s">
        <v>677</v>
      </c>
      <c r="C340" s="47" t="s">
        <v>7</v>
      </c>
      <c r="D340" s="19">
        <v>10</v>
      </c>
      <c r="E340" s="104">
        <v>349.83</v>
      </c>
      <c r="F340" s="104">
        <v>214.22</v>
      </c>
      <c r="G340" s="18">
        <f t="shared" si="27"/>
        <v>5640.5</v>
      </c>
      <c r="H340" s="33">
        <f t="shared" ref="H340:H403" si="30">E340*D340</f>
        <v>3498.2999999999997</v>
      </c>
      <c r="I340" s="34">
        <f t="shared" ref="I340:I403" si="31">F340*D340</f>
        <v>2142.1999999999998</v>
      </c>
      <c r="J340" s="48"/>
    </row>
    <row r="341" spans="1:10" s="49" customFormat="1" ht="13.5">
      <c r="A341" s="52" t="s">
        <v>319</v>
      </c>
      <c r="B341" s="30" t="s">
        <v>131</v>
      </c>
      <c r="C341" s="47" t="s">
        <v>7</v>
      </c>
      <c r="D341" s="19">
        <v>10</v>
      </c>
      <c r="E341" s="104">
        <v>52.69</v>
      </c>
      <c r="F341" s="104">
        <v>22.03</v>
      </c>
      <c r="G341" s="18">
        <f t="shared" si="27"/>
        <v>747.2</v>
      </c>
      <c r="H341" s="33">
        <f t="shared" si="30"/>
        <v>526.9</v>
      </c>
      <c r="I341" s="34">
        <f t="shared" si="31"/>
        <v>220.3</v>
      </c>
      <c r="J341" s="48"/>
    </row>
    <row r="342" spans="1:10" s="49" customFormat="1" ht="13.5">
      <c r="A342" s="52" t="s">
        <v>320</v>
      </c>
      <c r="B342" s="30" t="s">
        <v>132</v>
      </c>
      <c r="C342" s="47" t="s">
        <v>7</v>
      </c>
      <c r="D342" s="19">
        <v>5</v>
      </c>
      <c r="E342" s="104">
        <v>96.42</v>
      </c>
      <c r="F342" s="104">
        <v>6.61</v>
      </c>
      <c r="G342" s="18">
        <f t="shared" si="27"/>
        <v>515.15</v>
      </c>
      <c r="H342" s="33">
        <f t="shared" si="30"/>
        <v>482.1</v>
      </c>
      <c r="I342" s="34">
        <f t="shared" si="31"/>
        <v>33.050000000000004</v>
      </c>
      <c r="J342" s="48"/>
    </row>
    <row r="343" spans="1:10" s="49" customFormat="1" ht="13.5">
      <c r="A343" s="52" t="s">
        <v>851</v>
      </c>
      <c r="B343" s="30" t="s">
        <v>852</v>
      </c>
      <c r="C343" s="47" t="s">
        <v>7</v>
      </c>
      <c r="D343" s="19">
        <v>10</v>
      </c>
      <c r="E343" s="104">
        <v>66.45</v>
      </c>
      <c r="F343" s="104">
        <v>199.37</v>
      </c>
      <c r="G343" s="18">
        <f t="shared" si="27"/>
        <v>2658.2</v>
      </c>
      <c r="H343" s="33">
        <f t="shared" si="30"/>
        <v>664.5</v>
      </c>
      <c r="I343" s="34">
        <f t="shared" si="31"/>
        <v>1993.7</v>
      </c>
      <c r="J343" s="48"/>
    </row>
    <row r="344" spans="1:10" s="36" customFormat="1" ht="13.5">
      <c r="A344" s="63">
        <v>20</v>
      </c>
      <c r="B344" s="64" t="s">
        <v>133</v>
      </c>
      <c r="C344" s="65"/>
      <c r="D344" s="65"/>
      <c r="E344" s="66"/>
      <c r="F344" s="66"/>
      <c r="G344" s="67"/>
      <c r="H344" s="85"/>
      <c r="I344" s="86"/>
      <c r="J344" s="35"/>
    </row>
    <row r="345" spans="1:10" s="49" customFormat="1" ht="13.5">
      <c r="A345" s="52" t="s">
        <v>321</v>
      </c>
      <c r="B345" s="30" t="s">
        <v>134</v>
      </c>
      <c r="C345" s="47" t="s">
        <v>7</v>
      </c>
      <c r="D345" s="19">
        <v>20</v>
      </c>
      <c r="E345" s="104">
        <v>6.4</v>
      </c>
      <c r="F345" s="104">
        <v>2.54</v>
      </c>
      <c r="G345" s="18">
        <f t="shared" si="27"/>
        <v>178.8</v>
      </c>
      <c r="H345" s="33">
        <f t="shared" si="30"/>
        <v>128</v>
      </c>
      <c r="I345" s="34">
        <f t="shared" si="31"/>
        <v>50.8</v>
      </c>
      <c r="J345" s="48"/>
    </row>
    <row r="346" spans="1:10" s="36" customFormat="1" ht="13.5">
      <c r="A346" s="52" t="s">
        <v>580</v>
      </c>
      <c r="B346" s="53" t="s">
        <v>853</v>
      </c>
      <c r="C346" s="31" t="s">
        <v>7</v>
      </c>
      <c r="D346" s="19">
        <v>5</v>
      </c>
      <c r="E346" s="27">
        <v>16.11</v>
      </c>
      <c r="F346" s="27">
        <v>10.75</v>
      </c>
      <c r="G346" s="17">
        <f t="shared" si="27"/>
        <v>134.30000000000001</v>
      </c>
      <c r="H346" s="33">
        <f t="shared" si="30"/>
        <v>80.55</v>
      </c>
      <c r="I346" s="34">
        <f t="shared" si="31"/>
        <v>53.75</v>
      </c>
      <c r="J346" s="35"/>
    </row>
    <row r="347" spans="1:10" s="36" customFormat="1" ht="13.5">
      <c r="A347" s="52" t="s">
        <v>581</v>
      </c>
      <c r="B347" s="53" t="s">
        <v>854</v>
      </c>
      <c r="C347" s="31" t="s">
        <v>7</v>
      </c>
      <c r="D347" s="19">
        <v>5</v>
      </c>
      <c r="E347" s="27">
        <v>29.35</v>
      </c>
      <c r="F347" s="27">
        <v>19.57</v>
      </c>
      <c r="G347" s="17">
        <f t="shared" si="27"/>
        <v>244.6</v>
      </c>
      <c r="H347" s="33">
        <f t="shared" si="30"/>
        <v>146.75</v>
      </c>
      <c r="I347" s="34">
        <f t="shared" si="31"/>
        <v>97.85</v>
      </c>
      <c r="J347" s="35"/>
    </row>
    <row r="348" spans="1:10" s="36" customFormat="1" ht="27">
      <c r="A348" s="52" t="s">
        <v>582</v>
      </c>
      <c r="B348" s="53" t="s">
        <v>855</v>
      </c>
      <c r="C348" s="31" t="s">
        <v>7</v>
      </c>
      <c r="D348" s="19">
        <v>15</v>
      </c>
      <c r="E348" s="28">
        <v>68.92</v>
      </c>
      <c r="F348" s="28">
        <v>2.8</v>
      </c>
      <c r="G348" s="17">
        <f t="shared" si="27"/>
        <v>1075.8</v>
      </c>
      <c r="H348" s="33">
        <f t="shared" si="30"/>
        <v>1033.8</v>
      </c>
      <c r="I348" s="34">
        <f t="shared" si="31"/>
        <v>42</v>
      </c>
      <c r="J348" s="35"/>
    </row>
    <row r="349" spans="1:10" s="36" customFormat="1" ht="13.5">
      <c r="A349" s="52" t="s">
        <v>322</v>
      </c>
      <c r="B349" s="53" t="s">
        <v>135</v>
      </c>
      <c r="C349" s="31" t="s">
        <v>7</v>
      </c>
      <c r="D349" s="19">
        <v>5</v>
      </c>
      <c r="E349" s="28">
        <v>75.540000000000006</v>
      </c>
      <c r="F349" s="28">
        <v>13.34</v>
      </c>
      <c r="G349" s="17">
        <f t="shared" si="27"/>
        <v>444.40000000000003</v>
      </c>
      <c r="H349" s="33">
        <f t="shared" si="30"/>
        <v>377.70000000000005</v>
      </c>
      <c r="I349" s="34">
        <f t="shared" si="31"/>
        <v>66.7</v>
      </c>
      <c r="J349" s="35"/>
    </row>
    <row r="350" spans="1:10" s="36" customFormat="1" ht="13.5">
      <c r="A350" s="52" t="s">
        <v>323</v>
      </c>
      <c r="B350" s="30" t="s">
        <v>136</v>
      </c>
      <c r="C350" s="31" t="s">
        <v>7</v>
      </c>
      <c r="D350" s="19">
        <v>25</v>
      </c>
      <c r="E350" s="27">
        <v>95.92</v>
      </c>
      <c r="F350" s="27">
        <v>13.6</v>
      </c>
      <c r="G350" s="17">
        <f t="shared" si="27"/>
        <v>2738</v>
      </c>
      <c r="H350" s="33">
        <f t="shared" si="30"/>
        <v>2398</v>
      </c>
      <c r="I350" s="34">
        <f t="shared" si="31"/>
        <v>340</v>
      </c>
      <c r="J350" s="35"/>
    </row>
    <row r="351" spans="1:10" s="36" customFormat="1" ht="13.5">
      <c r="A351" s="52" t="s">
        <v>324</v>
      </c>
      <c r="B351" s="30" t="s">
        <v>137</v>
      </c>
      <c r="C351" s="31" t="s">
        <v>7</v>
      </c>
      <c r="D351" s="19">
        <v>50</v>
      </c>
      <c r="E351" s="27">
        <v>27.01</v>
      </c>
      <c r="F351" s="27">
        <v>6.8</v>
      </c>
      <c r="G351" s="17">
        <f>(D351*E351)+(D351*F351)</f>
        <v>1690.5</v>
      </c>
      <c r="H351" s="33">
        <f t="shared" si="30"/>
        <v>1350.5</v>
      </c>
      <c r="I351" s="34">
        <f t="shared" si="31"/>
        <v>340</v>
      </c>
      <c r="J351" s="35"/>
    </row>
    <row r="352" spans="1:10" s="36" customFormat="1" ht="13.5">
      <c r="A352" s="52" t="s">
        <v>583</v>
      </c>
      <c r="B352" s="40" t="s">
        <v>856</v>
      </c>
      <c r="C352" s="31" t="s">
        <v>7</v>
      </c>
      <c r="D352" s="19">
        <v>6</v>
      </c>
      <c r="E352" s="27">
        <v>207.42</v>
      </c>
      <c r="F352" s="27">
        <v>28.16</v>
      </c>
      <c r="G352" s="17">
        <f t="shared" ref="G352:G355" si="32">(D352*E352)+(D352*F352)</f>
        <v>1413.48</v>
      </c>
      <c r="H352" s="33">
        <f t="shared" si="30"/>
        <v>1244.52</v>
      </c>
      <c r="I352" s="34">
        <f t="shared" si="31"/>
        <v>168.96</v>
      </c>
      <c r="J352" s="35"/>
    </row>
    <row r="353" spans="1:18" s="49" customFormat="1" ht="13.5">
      <c r="A353" s="52" t="s">
        <v>325</v>
      </c>
      <c r="B353" s="30" t="s">
        <v>138</v>
      </c>
      <c r="C353" s="47" t="s">
        <v>7</v>
      </c>
      <c r="D353" s="19">
        <v>6</v>
      </c>
      <c r="E353" s="104">
        <v>151.44999999999999</v>
      </c>
      <c r="F353" s="104">
        <v>4.18</v>
      </c>
      <c r="G353" s="17">
        <f t="shared" si="32"/>
        <v>933.78</v>
      </c>
      <c r="H353" s="33">
        <f t="shared" si="30"/>
        <v>908.69999999999993</v>
      </c>
      <c r="I353" s="34">
        <f t="shared" si="31"/>
        <v>25.08</v>
      </c>
      <c r="J353" s="48"/>
    </row>
    <row r="354" spans="1:18" s="49" customFormat="1" ht="13.5">
      <c r="A354" s="52" t="s">
        <v>405</v>
      </c>
      <c r="B354" s="30" t="s">
        <v>139</v>
      </c>
      <c r="C354" s="47" t="s">
        <v>7</v>
      </c>
      <c r="D354" s="19">
        <v>6</v>
      </c>
      <c r="E354" s="104">
        <v>181.67</v>
      </c>
      <c r="F354" s="104">
        <v>6.19</v>
      </c>
      <c r="G354" s="17">
        <f t="shared" si="32"/>
        <v>1127.1600000000001</v>
      </c>
      <c r="H354" s="33">
        <f t="shared" si="30"/>
        <v>1090.02</v>
      </c>
      <c r="I354" s="34">
        <f t="shared" si="31"/>
        <v>37.14</v>
      </c>
      <c r="J354" s="48"/>
    </row>
    <row r="355" spans="1:18" s="36" customFormat="1" ht="13.5">
      <c r="A355" s="52" t="s">
        <v>584</v>
      </c>
      <c r="B355" s="50" t="s">
        <v>963</v>
      </c>
      <c r="C355" s="31" t="s">
        <v>24</v>
      </c>
      <c r="D355" s="19">
        <v>100</v>
      </c>
      <c r="E355" s="27">
        <v>13.462907474481398</v>
      </c>
      <c r="F355" s="27">
        <v>7.3870925255186046</v>
      </c>
      <c r="G355" s="17">
        <f t="shared" si="32"/>
        <v>2085.0000000000005</v>
      </c>
      <c r="H355" s="33">
        <f t="shared" si="30"/>
        <v>1346.2907474481399</v>
      </c>
      <c r="I355" s="34">
        <f t="shared" si="31"/>
        <v>738.70925255186046</v>
      </c>
      <c r="J355" s="35"/>
    </row>
    <row r="356" spans="1:18" s="36" customFormat="1" ht="13.5">
      <c r="A356" s="52" t="s">
        <v>585</v>
      </c>
      <c r="B356" s="50" t="s">
        <v>964</v>
      </c>
      <c r="C356" s="31" t="s">
        <v>24</v>
      </c>
      <c r="D356" s="19">
        <v>75</v>
      </c>
      <c r="E356" s="27">
        <v>18.368079800498752</v>
      </c>
      <c r="F356" s="27">
        <v>8.911920199501246</v>
      </c>
      <c r="G356" s="17">
        <f t="shared" si="27"/>
        <v>2045.9999999999998</v>
      </c>
      <c r="H356" s="33">
        <f t="shared" si="30"/>
        <v>1377.6059850374063</v>
      </c>
      <c r="I356" s="34">
        <f t="shared" si="31"/>
        <v>668.39401496259347</v>
      </c>
      <c r="J356" s="35"/>
    </row>
    <row r="357" spans="1:18" s="36" customFormat="1" ht="13.5">
      <c r="A357" s="52" t="s">
        <v>586</v>
      </c>
      <c r="B357" s="56" t="s">
        <v>965</v>
      </c>
      <c r="C357" s="31" t="s">
        <v>24</v>
      </c>
      <c r="D357" s="19">
        <v>50</v>
      </c>
      <c r="E357" s="27">
        <v>34.877835933568193</v>
      </c>
      <c r="F357" s="27">
        <v>11.592164066431806</v>
      </c>
      <c r="G357" s="17">
        <f t="shared" si="27"/>
        <v>2323.5</v>
      </c>
      <c r="H357" s="33">
        <f t="shared" si="30"/>
        <v>1743.8917966784097</v>
      </c>
      <c r="I357" s="34">
        <f t="shared" si="31"/>
        <v>579.60820332159028</v>
      </c>
      <c r="J357" s="35"/>
    </row>
    <row r="358" spans="1:18" s="36" customFormat="1" ht="27">
      <c r="A358" s="52" t="s">
        <v>587</v>
      </c>
      <c r="B358" s="53" t="s">
        <v>643</v>
      </c>
      <c r="C358" s="31" t="s">
        <v>24</v>
      </c>
      <c r="D358" s="22">
        <v>20</v>
      </c>
      <c r="E358" s="28">
        <v>78.94</v>
      </c>
      <c r="F358" s="28">
        <v>19.73</v>
      </c>
      <c r="G358" s="17">
        <f t="shared" si="27"/>
        <v>1973.4</v>
      </c>
      <c r="H358" s="33">
        <f t="shared" si="30"/>
        <v>1578.8</v>
      </c>
      <c r="I358" s="34">
        <f t="shared" si="31"/>
        <v>394.6</v>
      </c>
      <c r="J358" s="35"/>
      <c r="M358" s="111"/>
      <c r="N358" s="111"/>
      <c r="O358" s="112"/>
      <c r="P358" s="113"/>
      <c r="Q358" s="113"/>
      <c r="R358" s="114"/>
    </row>
    <row r="359" spans="1:18" s="36" customFormat="1" ht="27">
      <c r="A359" s="52" t="s">
        <v>588</v>
      </c>
      <c r="B359" s="53" t="s">
        <v>644</v>
      </c>
      <c r="C359" s="31" t="s">
        <v>24</v>
      </c>
      <c r="D359" s="22">
        <v>20</v>
      </c>
      <c r="E359" s="28">
        <v>111.47</v>
      </c>
      <c r="F359" s="28">
        <v>27.87</v>
      </c>
      <c r="G359" s="17">
        <f t="shared" si="27"/>
        <v>2786.8</v>
      </c>
      <c r="H359" s="33">
        <f t="shared" si="30"/>
        <v>2229.4</v>
      </c>
      <c r="I359" s="34">
        <f t="shared" si="31"/>
        <v>557.4</v>
      </c>
      <c r="J359" s="35"/>
      <c r="M359" s="111"/>
      <c r="N359" s="111"/>
      <c r="O359" s="112"/>
      <c r="P359" s="113"/>
      <c r="Q359" s="113"/>
      <c r="R359" s="114"/>
    </row>
    <row r="360" spans="1:18" s="36" customFormat="1" ht="27">
      <c r="A360" s="52" t="s">
        <v>589</v>
      </c>
      <c r="B360" s="53" t="s">
        <v>645</v>
      </c>
      <c r="C360" s="31" t="s">
        <v>24</v>
      </c>
      <c r="D360" s="22">
        <v>10</v>
      </c>
      <c r="E360" s="28">
        <v>124.85</v>
      </c>
      <c r="F360" s="28">
        <v>31.21</v>
      </c>
      <c r="G360" s="17">
        <f t="shared" si="27"/>
        <v>1560.6</v>
      </c>
      <c r="H360" s="33">
        <f t="shared" si="30"/>
        <v>1248.5</v>
      </c>
      <c r="I360" s="34">
        <f t="shared" si="31"/>
        <v>312.10000000000002</v>
      </c>
      <c r="J360" s="35"/>
      <c r="M360" s="111"/>
      <c r="N360" s="111"/>
      <c r="O360" s="112"/>
      <c r="P360" s="113"/>
      <c r="Q360" s="113"/>
      <c r="R360" s="114"/>
    </row>
    <row r="361" spans="1:18" s="36" customFormat="1" ht="27">
      <c r="A361" s="52" t="s">
        <v>326</v>
      </c>
      <c r="B361" s="53" t="s">
        <v>626</v>
      </c>
      <c r="C361" s="31" t="s">
        <v>7</v>
      </c>
      <c r="D361" s="19">
        <v>2</v>
      </c>
      <c r="E361" s="27">
        <v>1250.9100000000001</v>
      </c>
      <c r="F361" s="27">
        <v>325.37</v>
      </c>
      <c r="G361" s="17">
        <f t="shared" si="27"/>
        <v>3152.5600000000004</v>
      </c>
      <c r="H361" s="33">
        <f t="shared" si="30"/>
        <v>2501.8200000000002</v>
      </c>
      <c r="I361" s="34">
        <f t="shared" si="31"/>
        <v>650.74</v>
      </c>
      <c r="J361" s="35"/>
      <c r="M361" s="114"/>
      <c r="N361" s="114"/>
      <c r="O361" s="114"/>
      <c r="P361" s="114"/>
      <c r="Q361" s="114"/>
      <c r="R361" s="114"/>
    </row>
    <row r="362" spans="1:18" s="36" customFormat="1" ht="13.5">
      <c r="A362" s="52" t="s">
        <v>327</v>
      </c>
      <c r="B362" s="30" t="s">
        <v>678</v>
      </c>
      <c r="C362" s="31" t="s">
        <v>7</v>
      </c>
      <c r="D362" s="19">
        <v>10</v>
      </c>
      <c r="E362" s="28">
        <v>245.84</v>
      </c>
      <c r="F362" s="28">
        <v>81.95</v>
      </c>
      <c r="G362" s="17">
        <f t="shared" si="27"/>
        <v>3277.9</v>
      </c>
      <c r="H362" s="33">
        <f t="shared" si="30"/>
        <v>2458.4</v>
      </c>
      <c r="I362" s="34">
        <f t="shared" si="31"/>
        <v>819.5</v>
      </c>
      <c r="J362" s="35"/>
      <c r="M362" s="114"/>
      <c r="N362" s="114"/>
      <c r="O362" s="114"/>
      <c r="P362" s="114"/>
      <c r="Q362" s="114"/>
      <c r="R362" s="114"/>
    </row>
    <row r="363" spans="1:18" s="36" customFormat="1" ht="13.5">
      <c r="A363" s="52" t="s">
        <v>328</v>
      </c>
      <c r="B363" s="40" t="s">
        <v>857</v>
      </c>
      <c r="C363" s="31" t="s">
        <v>24</v>
      </c>
      <c r="D363" s="19">
        <v>20</v>
      </c>
      <c r="E363" s="27">
        <v>11.72</v>
      </c>
      <c r="F363" s="27">
        <v>2.29</v>
      </c>
      <c r="G363" s="17">
        <f t="shared" si="27"/>
        <v>280.2</v>
      </c>
      <c r="H363" s="33">
        <f t="shared" si="30"/>
        <v>234.4</v>
      </c>
      <c r="I363" s="34">
        <f t="shared" si="31"/>
        <v>45.8</v>
      </c>
      <c r="J363" s="35"/>
    </row>
    <row r="364" spans="1:18" s="36" customFormat="1" ht="13.5">
      <c r="A364" s="52" t="s">
        <v>404</v>
      </c>
      <c r="B364" s="40" t="s">
        <v>140</v>
      </c>
      <c r="C364" s="31" t="s">
        <v>7</v>
      </c>
      <c r="D364" s="19">
        <v>150</v>
      </c>
      <c r="E364" s="27">
        <v>13</v>
      </c>
      <c r="F364" s="27">
        <v>6.87</v>
      </c>
      <c r="G364" s="17">
        <f t="shared" si="27"/>
        <v>2980.5</v>
      </c>
      <c r="H364" s="33">
        <f t="shared" si="30"/>
        <v>1950</v>
      </c>
      <c r="I364" s="34">
        <f t="shared" si="31"/>
        <v>1030.5</v>
      </c>
      <c r="J364" s="35"/>
    </row>
    <row r="365" spans="1:18" s="49" customFormat="1" ht="13.5">
      <c r="A365" s="52" t="s">
        <v>329</v>
      </c>
      <c r="B365" s="30" t="s">
        <v>858</v>
      </c>
      <c r="C365" s="47" t="s">
        <v>7</v>
      </c>
      <c r="D365" s="20">
        <v>150</v>
      </c>
      <c r="E365" s="104">
        <v>11.96</v>
      </c>
      <c r="F365" s="104">
        <v>6.87</v>
      </c>
      <c r="G365" s="18">
        <f t="shared" si="27"/>
        <v>2824.5</v>
      </c>
      <c r="H365" s="33">
        <f t="shared" si="30"/>
        <v>1794.0000000000002</v>
      </c>
      <c r="I365" s="34">
        <f t="shared" si="31"/>
        <v>1030.5</v>
      </c>
      <c r="J365" s="48"/>
    </row>
    <row r="366" spans="1:18" s="49" customFormat="1" ht="13.5">
      <c r="A366" s="52" t="s">
        <v>330</v>
      </c>
      <c r="B366" s="30" t="s">
        <v>141</v>
      </c>
      <c r="C366" s="47" t="s">
        <v>7</v>
      </c>
      <c r="D366" s="19">
        <v>10</v>
      </c>
      <c r="E366" s="104">
        <v>8.5399999999999991</v>
      </c>
      <c r="F366" s="104">
        <v>4.58</v>
      </c>
      <c r="G366" s="18">
        <f t="shared" si="27"/>
        <v>131.19999999999999</v>
      </c>
      <c r="H366" s="33">
        <f t="shared" si="30"/>
        <v>85.399999999999991</v>
      </c>
      <c r="I366" s="34">
        <f t="shared" si="31"/>
        <v>45.8</v>
      </c>
      <c r="J366" s="48"/>
    </row>
    <row r="367" spans="1:18" s="49" customFormat="1" ht="13.5">
      <c r="A367" s="52" t="s">
        <v>331</v>
      </c>
      <c r="B367" s="30" t="s">
        <v>142</v>
      </c>
      <c r="C367" s="47" t="s">
        <v>7</v>
      </c>
      <c r="D367" s="19">
        <v>75</v>
      </c>
      <c r="E367" s="104">
        <v>0.4</v>
      </c>
      <c r="F367" s="104">
        <v>4.58</v>
      </c>
      <c r="G367" s="18">
        <f t="shared" si="27"/>
        <v>373.5</v>
      </c>
      <c r="H367" s="33">
        <f t="shared" si="30"/>
        <v>30</v>
      </c>
      <c r="I367" s="34">
        <f t="shared" si="31"/>
        <v>343.5</v>
      </c>
      <c r="J367" s="48"/>
    </row>
    <row r="368" spans="1:18" s="36" customFormat="1" ht="13.5">
      <c r="A368" s="52" t="s">
        <v>332</v>
      </c>
      <c r="B368" s="54" t="s">
        <v>143</v>
      </c>
      <c r="C368" s="31" t="s">
        <v>7</v>
      </c>
      <c r="D368" s="19">
        <v>10</v>
      </c>
      <c r="E368" s="28">
        <v>117.69</v>
      </c>
      <c r="F368" s="28">
        <v>78.459999999999994</v>
      </c>
      <c r="G368" s="17">
        <f t="shared" si="27"/>
        <v>1961.5</v>
      </c>
      <c r="H368" s="33">
        <f t="shared" si="30"/>
        <v>1176.9000000000001</v>
      </c>
      <c r="I368" s="34">
        <f t="shared" si="31"/>
        <v>784.59999999999991</v>
      </c>
      <c r="J368" s="35"/>
    </row>
    <row r="369" spans="1:10" s="36" customFormat="1" ht="13.5">
      <c r="A369" s="52" t="s">
        <v>333</v>
      </c>
      <c r="B369" s="54" t="s">
        <v>144</v>
      </c>
      <c r="C369" s="31" t="s">
        <v>7</v>
      </c>
      <c r="D369" s="19">
        <v>5</v>
      </c>
      <c r="E369" s="28">
        <v>218.71</v>
      </c>
      <c r="F369" s="28">
        <v>145.82</v>
      </c>
      <c r="G369" s="17">
        <f t="shared" si="27"/>
        <v>1822.6499999999999</v>
      </c>
      <c r="H369" s="33">
        <f t="shared" si="30"/>
        <v>1093.55</v>
      </c>
      <c r="I369" s="34">
        <f t="shared" si="31"/>
        <v>729.09999999999991</v>
      </c>
      <c r="J369" s="35"/>
    </row>
    <row r="370" spans="1:10" s="49" customFormat="1" ht="13.5">
      <c r="A370" s="52" t="s">
        <v>334</v>
      </c>
      <c r="B370" s="30" t="s">
        <v>633</v>
      </c>
      <c r="C370" s="47" t="s">
        <v>7</v>
      </c>
      <c r="D370" s="57">
        <v>5</v>
      </c>
      <c r="E370" s="104">
        <v>33.770000000000003</v>
      </c>
      <c r="F370" s="104">
        <v>5.62</v>
      </c>
      <c r="G370" s="18">
        <f t="shared" si="27"/>
        <v>196.95000000000002</v>
      </c>
      <c r="H370" s="33">
        <f t="shared" si="30"/>
        <v>168.85000000000002</v>
      </c>
      <c r="I370" s="34">
        <f t="shared" si="31"/>
        <v>28.1</v>
      </c>
      <c r="J370" s="48"/>
    </row>
    <row r="371" spans="1:10" s="36" customFormat="1" ht="13.5">
      <c r="A371" s="52" t="s">
        <v>335</v>
      </c>
      <c r="B371" s="40" t="s">
        <v>145</v>
      </c>
      <c r="C371" s="31" t="s">
        <v>7</v>
      </c>
      <c r="D371" s="19">
        <v>50</v>
      </c>
      <c r="E371" s="27">
        <v>16.45</v>
      </c>
      <c r="F371" s="27">
        <v>4.45</v>
      </c>
      <c r="G371" s="17">
        <f t="shared" si="27"/>
        <v>1045</v>
      </c>
      <c r="H371" s="33">
        <f t="shared" si="30"/>
        <v>822.5</v>
      </c>
      <c r="I371" s="34">
        <f t="shared" si="31"/>
        <v>222.5</v>
      </c>
      <c r="J371" s="35"/>
    </row>
    <row r="372" spans="1:10" s="49" customFormat="1" ht="13.5">
      <c r="A372" s="52" t="s">
        <v>336</v>
      </c>
      <c r="B372" s="30" t="s">
        <v>146</v>
      </c>
      <c r="C372" s="47" t="s">
        <v>7</v>
      </c>
      <c r="D372" s="19">
        <v>5</v>
      </c>
      <c r="E372" s="104">
        <v>51.29</v>
      </c>
      <c r="F372" s="104">
        <v>5.62</v>
      </c>
      <c r="G372" s="18">
        <f t="shared" si="27"/>
        <v>284.55</v>
      </c>
      <c r="H372" s="33">
        <f t="shared" si="30"/>
        <v>256.45</v>
      </c>
      <c r="I372" s="34">
        <f t="shared" si="31"/>
        <v>28.1</v>
      </c>
      <c r="J372" s="48"/>
    </row>
    <row r="373" spans="1:10" s="49" customFormat="1" ht="13.5">
      <c r="A373" s="52" t="s">
        <v>337</v>
      </c>
      <c r="B373" s="30" t="s">
        <v>147</v>
      </c>
      <c r="C373" s="47" t="s">
        <v>7</v>
      </c>
      <c r="D373" s="19">
        <v>5</v>
      </c>
      <c r="E373" s="104">
        <v>76.77</v>
      </c>
      <c r="F373" s="104">
        <v>5.62</v>
      </c>
      <c r="G373" s="18">
        <f t="shared" si="27"/>
        <v>411.95</v>
      </c>
      <c r="H373" s="33">
        <f t="shared" si="30"/>
        <v>383.84999999999997</v>
      </c>
      <c r="I373" s="34">
        <f t="shared" si="31"/>
        <v>28.1</v>
      </c>
      <c r="J373" s="48"/>
    </row>
    <row r="374" spans="1:10" s="49" customFormat="1" ht="13.5">
      <c r="A374" s="52" t="s">
        <v>403</v>
      </c>
      <c r="B374" s="30" t="s">
        <v>148</v>
      </c>
      <c r="C374" s="47" t="s">
        <v>7</v>
      </c>
      <c r="D374" s="19">
        <v>5</v>
      </c>
      <c r="E374" s="104">
        <v>101.36</v>
      </c>
      <c r="F374" s="104">
        <v>5.62</v>
      </c>
      <c r="G374" s="18">
        <f t="shared" si="27"/>
        <v>534.9</v>
      </c>
      <c r="H374" s="33">
        <f t="shared" si="30"/>
        <v>506.8</v>
      </c>
      <c r="I374" s="34">
        <f t="shared" si="31"/>
        <v>28.1</v>
      </c>
      <c r="J374" s="48"/>
    </row>
    <row r="375" spans="1:10" s="36" customFormat="1" ht="13.5">
      <c r="A375" s="52" t="s">
        <v>338</v>
      </c>
      <c r="B375" s="54" t="s">
        <v>149</v>
      </c>
      <c r="C375" s="31" t="s">
        <v>7</v>
      </c>
      <c r="D375" s="19">
        <v>10</v>
      </c>
      <c r="E375" s="28">
        <v>14.37</v>
      </c>
      <c r="F375" s="28">
        <v>1.81</v>
      </c>
      <c r="G375" s="17">
        <f t="shared" si="27"/>
        <v>161.79999999999998</v>
      </c>
      <c r="H375" s="33">
        <f t="shared" si="30"/>
        <v>143.69999999999999</v>
      </c>
      <c r="I375" s="34">
        <f t="shared" si="31"/>
        <v>18.100000000000001</v>
      </c>
      <c r="J375" s="35"/>
    </row>
    <row r="376" spans="1:10" s="36" customFormat="1" ht="13.5">
      <c r="A376" s="52" t="s">
        <v>339</v>
      </c>
      <c r="B376" s="54" t="s">
        <v>150</v>
      </c>
      <c r="C376" s="31" t="s">
        <v>7</v>
      </c>
      <c r="D376" s="19">
        <v>20</v>
      </c>
      <c r="E376" s="28">
        <v>14.63</v>
      </c>
      <c r="F376" s="28">
        <v>1.85</v>
      </c>
      <c r="G376" s="17">
        <f t="shared" si="27"/>
        <v>329.6</v>
      </c>
      <c r="H376" s="33">
        <f t="shared" si="30"/>
        <v>292.60000000000002</v>
      </c>
      <c r="I376" s="34">
        <f t="shared" si="31"/>
        <v>37</v>
      </c>
      <c r="J376" s="35"/>
    </row>
    <row r="377" spans="1:10" s="36" customFormat="1" ht="13.5">
      <c r="A377" s="52" t="s">
        <v>340</v>
      </c>
      <c r="B377" s="54" t="s">
        <v>151</v>
      </c>
      <c r="C377" s="31" t="s">
        <v>7</v>
      </c>
      <c r="D377" s="19">
        <v>75</v>
      </c>
      <c r="E377" s="28">
        <v>14.92</v>
      </c>
      <c r="F377" s="28">
        <v>1.88</v>
      </c>
      <c r="G377" s="17">
        <f t="shared" si="27"/>
        <v>1260</v>
      </c>
      <c r="H377" s="33">
        <f t="shared" si="30"/>
        <v>1119</v>
      </c>
      <c r="I377" s="34">
        <f t="shared" si="31"/>
        <v>141</v>
      </c>
      <c r="J377" s="35"/>
    </row>
    <row r="378" spans="1:10" s="36" customFormat="1" ht="13.5">
      <c r="A378" s="52" t="s">
        <v>341</v>
      </c>
      <c r="B378" s="54" t="s">
        <v>152</v>
      </c>
      <c r="C378" s="31" t="s">
        <v>7</v>
      </c>
      <c r="D378" s="19">
        <v>100</v>
      </c>
      <c r="E378" s="28">
        <v>14.73</v>
      </c>
      <c r="F378" s="28">
        <v>1.86</v>
      </c>
      <c r="G378" s="17">
        <f t="shared" si="27"/>
        <v>1659</v>
      </c>
      <c r="H378" s="33">
        <f t="shared" si="30"/>
        <v>1473</v>
      </c>
      <c r="I378" s="34">
        <f t="shared" si="31"/>
        <v>186</v>
      </c>
      <c r="J378" s="35"/>
    </row>
    <row r="379" spans="1:10" s="49" customFormat="1" ht="13.5">
      <c r="A379" s="52" t="s">
        <v>342</v>
      </c>
      <c r="B379" s="30" t="s">
        <v>153</v>
      </c>
      <c r="C379" s="47" t="s">
        <v>7</v>
      </c>
      <c r="D379" s="19">
        <v>10</v>
      </c>
      <c r="E379" s="104">
        <v>75.72</v>
      </c>
      <c r="F379" s="104">
        <v>5.62</v>
      </c>
      <c r="G379" s="18">
        <f t="shared" si="27"/>
        <v>813.40000000000009</v>
      </c>
      <c r="H379" s="33">
        <f t="shared" si="30"/>
        <v>757.2</v>
      </c>
      <c r="I379" s="34">
        <f t="shared" si="31"/>
        <v>56.2</v>
      </c>
      <c r="J379" s="48"/>
    </row>
    <row r="380" spans="1:10" s="36" customFormat="1" ht="13.5">
      <c r="A380" s="52" t="s">
        <v>343</v>
      </c>
      <c r="B380" s="54" t="s">
        <v>154</v>
      </c>
      <c r="C380" s="31" t="s">
        <v>7</v>
      </c>
      <c r="D380" s="19">
        <v>50</v>
      </c>
      <c r="E380" s="27">
        <v>10.32</v>
      </c>
      <c r="F380" s="27">
        <v>1.29</v>
      </c>
      <c r="G380" s="17">
        <f t="shared" si="27"/>
        <v>580.5</v>
      </c>
      <c r="H380" s="33">
        <f t="shared" si="30"/>
        <v>516</v>
      </c>
      <c r="I380" s="34">
        <f t="shared" si="31"/>
        <v>64.5</v>
      </c>
      <c r="J380" s="35"/>
    </row>
    <row r="381" spans="1:10" s="36" customFormat="1" ht="13.5">
      <c r="A381" s="52" t="s">
        <v>344</v>
      </c>
      <c r="B381" s="54" t="s">
        <v>155</v>
      </c>
      <c r="C381" s="31" t="s">
        <v>7</v>
      </c>
      <c r="D381" s="19">
        <v>50</v>
      </c>
      <c r="E381" s="27">
        <v>12.9</v>
      </c>
      <c r="F381" s="27">
        <v>1.63</v>
      </c>
      <c r="G381" s="17">
        <f t="shared" ref="G381:G449" si="33">(D381*E381)+(D381*F381)</f>
        <v>726.5</v>
      </c>
      <c r="H381" s="33">
        <f t="shared" si="30"/>
        <v>645</v>
      </c>
      <c r="I381" s="34">
        <f t="shared" si="31"/>
        <v>81.5</v>
      </c>
      <c r="J381" s="35"/>
    </row>
    <row r="382" spans="1:10" s="49" customFormat="1" ht="13.5">
      <c r="A382" s="52" t="s">
        <v>345</v>
      </c>
      <c r="B382" s="30" t="s">
        <v>156</v>
      </c>
      <c r="C382" s="47" t="s">
        <v>7</v>
      </c>
      <c r="D382" s="19">
        <v>50</v>
      </c>
      <c r="E382" s="104">
        <v>20.18</v>
      </c>
      <c r="F382" s="104">
        <v>5.62</v>
      </c>
      <c r="G382" s="18">
        <f t="shared" si="33"/>
        <v>1290</v>
      </c>
      <c r="H382" s="33">
        <f t="shared" si="30"/>
        <v>1009</v>
      </c>
      <c r="I382" s="34">
        <f t="shared" si="31"/>
        <v>281</v>
      </c>
      <c r="J382" s="48"/>
    </row>
    <row r="383" spans="1:10" s="49" customFormat="1" ht="13.5">
      <c r="A383" s="52" t="s">
        <v>346</v>
      </c>
      <c r="B383" s="30" t="s">
        <v>157</v>
      </c>
      <c r="C383" s="47" t="s">
        <v>7</v>
      </c>
      <c r="D383" s="19">
        <v>30</v>
      </c>
      <c r="E383" s="104">
        <v>21.09</v>
      </c>
      <c r="F383" s="104">
        <v>5.62</v>
      </c>
      <c r="G383" s="18">
        <f t="shared" si="33"/>
        <v>801.30000000000007</v>
      </c>
      <c r="H383" s="33">
        <f t="shared" si="30"/>
        <v>632.70000000000005</v>
      </c>
      <c r="I383" s="34">
        <f t="shared" si="31"/>
        <v>168.6</v>
      </c>
      <c r="J383" s="48"/>
    </row>
    <row r="384" spans="1:10" s="36" customFormat="1" ht="13.5">
      <c r="A384" s="52" t="s">
        <v>402</v>
      </c>
      <c r="B384" s="54" t="s">
        <v>573</v>
      </c>
      <c r="C384" s="31" t="s">
        <v>7</v>
      </c>
      <c r="D384" s="19">
        <v>50</v>
      </c>
      <c r="E384" s="27">
        <v>19.02</v>
      </c>
      <c r="F384" s="27">
        <v>6.67</v>
      </c>
      <c r="G384" s="17">
        <f t="shared" si="33"/>
        <v>1284.5</v>
      </c>
      <c r="H384" s="33">
        <f t="shared" si="30"/>
        <v>951</v>
      </c>
      <c r="I384" s="34">
        <f t="shared" si="31"/>
        <v>333.5</v>
      </c>
      <c r="J384" s="35"/>
    </row>
    <row r="385" spans="1:10" s="36" customFormat="1" ht="13.5">
      <c r="A385" s="52" t="s">
        <v>347</v>
      </c>
      <c r="B385" s="54" t="s">
        <v>574</v>
      </c>
      <c r="C385" s="31" t="s">
        <v>7</v>
      </c>
      <c r="D385" s="19">
        <v>50</v>
      </c>
      <c r="E385" s="27">
        <v>24.48</v>
      </c>
      <c r="F385" s="27">
        <v>6.67</v>
      </c>
      <c r="G385" s="17">
        <f t="shared" si="33"/>
        <v>1557.5</v>
      </c>
      <c r="H385" s="33">
        <f t="shared" si="30"/>
        <v>1224</v>
      </c>
      <c r="I385" s="34">
        <f t="shared" si="31"/>
        <v>333.5</v>
      </c>
      <c r="J385" s="35"/>
    </row>
    <row r="386" spans="1:10" s="36" customFormat="1" ht="13.5">
      <c r="A386" s="52" t="s">
        <v>348</v>
      </c>
      <c r="B386" s="54" t="s">
        <v>575</v>
      </c>
      <c r="C386" s="31" t="s">
        <v>7</v>
      </c>
      <c r="D386" s="19">
        <v>5</v>
      </c>
      <c r="E386" s="27">
        <v>27.77</v>
      </c>
      <c r="F386" s="27">
        <v>0.97</v>
      </c>
      <c r="G386" s="17">
        <f t="shared" si="33"/>
        <v>143.69999999999999</v>
      </c>
      <c r="H386" s="33">
        <f t="shared" si="30"/>
        <v>138.85</v>
      </c>
      <c r="I386" s="34">
        <f t="shared" si="31"/>
        <v>4.8499999999999996</v>
      </c>
      <c r="J386" s="35"/>
    </row>
    <row r="387" spans="1:10" s="36" customFormat="1" ht="13.5">
      <c r="A387" s="52" t="s">
        <v>349</v>
      </c>
      <c r="B387" s="54" t="s">
        <v>576</v>
      </c>
      <c r="C387" s="31" t="s">
        <v>7</v>
      </c>
      <c r="D387" s="19">
        <v>5</v>
      </c>
      <c r="E387" s="27">
        <v>32.78</v>
      </c>
      <c r="F387" s="27">
        <v>0.97</v>
      </c>
      <c r="G387" s="17">
        <f t="shared" si="33"/>
        <v>168.75</v>
      </c>
      <c r="H387" s="33">
        <f t="shared" si="30"/>
        <v>163.9</v>
      </c>
      <c r="I387" s="34">
        <f t="shared" si="31"/>
        <v>4.8499999999999996</v>
      </c>
      <c r="J387" s="35"/>
    </row>
    <row r="388" spans="1:10" s="36" customFormat="1" ht="13.5">
      <c r="A388" s="52" t="s">
        <v>350</v>
      </c>
      <c r="B388" s="54" t="s">
        <v>577</v>
      </c>
      <c r="C388" s="31" t="s">
        <v>7</v>
      </c>
      <c r="D388" s="19">
        <v>5</v>
      </c>
      <c r="E388" s="27">
        <v>44.63</v>
      </c>
      <c r="F388" s="27">
        <v>0.97</v>
      </c>
      <c r="G388" s="17">
        <f t="shared" si="33"/>
        <v>228</v>
      </c>
      <c r="H388" s="33">
        <f t="shared" si="30"/>
        <v>223.15</v>
      </c>
      <c r="I388" s="34">
        <f t="shared" si="31"/>
        <v>4.8499999999999996</v>
      </c>
      <c r="J388" s="35"/>
    </row>
    <row r="389" spans="1:10" s="49" customFormat="1" ht="13.5">
      <c r="A389" s="52" t="s">
        <v>590</v>
      </c>
      <c r="B389" s="30" t="s">
        <v>158</v>
      </c>
      <c r="C389" s="47" t="s">
        <v>7</v>
      </c>
      <c r="D389" s="19">
        <v>5</v>
      </c>
      <c r="E389" s="104">
        <v>314.8</v>
      </c>
      <c r="F389" s="104">
        <v>24.08</v>
      </c>
      <c r="G389" s="18">
        <f t="shared" si="33"/>
        <v>1694.4</v>
      </c>
      <c r="H389" s="33">
        <f t="shared" si="30"/>
        <v>1574</v>
      </c>
      <c r="I389" s="34">
        <f t="shared" si="31"/>
        <v>120.39999999999999</v>
      </c>
      <c r="J389" s="48"/>
    </row>
    <row r="390" spans="1:10" s="49" customFormat="1" ht="13.5">
      <c r="A390" s="52" t="s">
        <v>351</v>
      </c>
      <c r="B390" s="30" t="s">
        <v>680</v>
      </c>
      <c r="C390" s="47" t="s">
        <v>7</v>
      </c>
      <c r="D390" s="19">
        <v>10</v>
      </c>
      <c r="E390" s="104">
        <v>299.08999999999997</v>
      </c>
      <c r="F390" s="104">
        <v>9.56</v>
      </c>
      <c r="G390" s="18">
        <f t="shared" si="33"/>
        <v>3086.4999999999995</v>
      </c>
      <c r="H390" s="33">
        <f t="shared" si="30"/>
        <v>2990.8999999999996</v>
      </c>
      <c r="I390" s="34">
        <f t="shared" si="31"/>
        <v>95.600000000000009</v>
      </c>
      <c r="J390" s="48"/>
    </row>
    <row r="391" spans="1:10" s="49" customFormat="1" ht="13.5">
      <c r="A391" s="52" t="s">
        <v>450</v>
      </c>
      <c r="B391" s="30" t="s">
        <v>679</v>
      </c>
      <c r="C391" s="47" t="s">
        <v>7</v>
      </c>
      <c r="D391" s="19">
        <v>10</v>
      </c>
      <c r="E391" s="104">
        <v>314.8</v>
      </c>
      <c r="F391" s="104">
        <v>24.08</v>
      </c>
      <c r="G391" s="18">
        <f t="shared" si="33"/>
        <v>3388.8</v>
      </c>
      <c r="H391" s="33">
        <f t="shared" si="30"/>
        <v>3148</v>
      </c>
      <c r="I391" s="34">
        <f t="shared" si="31"/>
        <v>240.79999999999998</v>
      </c>
      <c r="J391" s="48"/>
    </row>
    <row r="392" spans="1:10" s="49" customFormat="1" ht="26.25" customHeight="1">
      <c r="A392" s="52" t="s">
        <v>451</v>
      </c>
      <c r="B392" s="30" t="s">
        <v>681</v>
      </c>
      <c r="C392" s="47" t="s">
        <v>7</v>
      </c>
      <c r="D392" s="19">
        <v>10</v>
      </c>
      <c r="E392" s="104">
        <v>164.35</v>
      </c>
      <c r="F392" s="104">
        <v>14.05</v>
      </c>
      <c r="G392" s="18">
        <f t="shared" si="33"/>
        <v>1784</v>
      </c>
      <c r="H392" s="33">
        <f t="shared" si="30"/>
        <v>1643.5</v>
      </c>
      <c r="I392" s="34">
        <f t="shared" si="31"/>
        <v>140.5</v>
      </c>
      <c r="J392" s="48"/>
    </row>
    <row r="393" spans="1:10" s="49" customFormat="1" ht="26.25" customHeight="1">
      <c r="A393" s="52" t="s">
        <v>591</v>
      </c>
      <c r="B393" s="30" t="s">
        <v>682</v>
      </c>
      <c r="C393" s="47" t="s">
        <v>7</v>
      </c>
      <c r="D393" s="19">
        <v>10</v>
      </c>
      <c r="E393" s="104">
        <v>166.58</v>
      </c>
      <c r="F393" s="104">
        <v>14.05</v>
      </c>
      <c r="G393" s="18">
        <f t="shared" si="33"/>
        <v>1806.3000000000002</v>
      </c>
      <c r="H393" s="33">
        <f t="shared" si="30"/>
        <v>1665.8000000000002</v>
      </c>
      <c r="I393" s="34">
        <f t="shared" si="31"/>
        <v>140.5</v>
      </c>
      <c r="J393" s="48"/>
    </row>
    <row r="394" spans="1:10" s="49" customFormat="1" ht="27">
      <c r="A394" s="52" t="s">
        <v>592</v>
      </c>
      <c r="B394" s="30" t="s">
        <v>683</v>
      </c>
      <c r="C394" s="47" t="s">
        <v>7</v>
      </c>
      <c r="D394" s="22">
        <v>5</v>
      </c>
      <c r="E394" s="104">
        <v>103.92</v>
      </c>
      <c r="F394" s="104">
        <v>14.05</v>
      </c>
      <c r="G394" s="18">
        <f t="shared" si="33"/>
        <v>589.85</v>
      </c>
      <c r="H394" s="33">
        <f t="shared" si="30"/>
        <v>519.6</v>
      </c>
      <c r="I394" s="34">
        <f t="shared" si="31"/>
        <v>70.25</v>
      </c>
      <c r="J394" s="48"/>
    </row>
    <row r="395" spans="1:10" s="49" customFormat="1" ht="27">
      <c r="A395" s="52" t="s">
        <v>352</v>
      </c>
      <c r="B395" s="30" t="s">
        <v>684</v>
      </c>
      <c r="C395" s="47" t="s">
        <v>7</v>
      </c>
      <c r="D395" s="22">
        <v>50</v>
      </c>
      <c r="E395" s="104">
        <v>171.26</v>
      </c>
      <c r="F395" s="104">
        <v>14.05</v>
      </c>
      <c r="G395" s="18">
        <f t="shared" si="33"/>
        <v>9265.5</v>
      </c>
      <c r="H395" s="33">
        <f t="shared" si="30"/>
        <v>8563</v>
      </c>
      <c r="I395" s="34">
        <f t="shared" si="31"/>
        <v>702.5</v>
      </c>
      <c r="J395" s="48"/>
    </row>
    <row r="396" spans="1:10" s="49" customFormat="1" ht="13.5">
      <c r="A396" s="52" t="s">
        <v>353</v>
      </c>
      <c r="B396" s="30" t="s">
        <v>634</v>
      </c>
      <c r="C396" s="47" t="s">
        <v>7</v>
      </c>
      <c r="D396" s="22">
        <v>10</v>
      </c>
      <c r="E396" s="104">
        <v>188.14</v>
      </c>
      <c r="F396" s="104">
        <v>14.24</v>
      </c>
      <c r="G396" s="18">
        <f t="shared" si="33"/>
        <v>2023.8</v>
      </c>
      <c r="H396" s="33">
        <f t="shared" si="30"/>
        <v>1881.3999999999999</v>
      </c>
      <c r="I396" s="34">
        <f t="shared" si="31"/>
        <v>142.4</v>
      </c>
      <c r="J396" s="48"/>
    </row>
    <row r="397" spans="1:10" s="49" customFormat="1" ht="13.5">
      <c r="A397" s="52" t="s">
        <v>354</v>
      </c>
      <c r="B397" s="30" t="s">
        <v>635</v>
      </c>
      <c r="C397" s="47" t="s">
        <v>7</v>
      </c>
      <c r="D397" s="22">
        <v>10</v>
      </c>
      <c r="E397" s="104">
        <v>27.95</v>
      </c>
      <c r="F397" s="104">
        <v>10.69</v>
      </c>
      <c r="G397" s="18">
        <f t="shared" si="33"/>
        <v>386.4</v>
      </c>
      <c r="H397" s="33">
        <f t="shared" si="30"/>
        <v>279.5</v>
      </c>
      <c r="I397" s="34">
        <f t="shared" si="31"/>
        <v>106.89999999999999</v>
      </c>
      <c r="J397" s="48"/>
    </row>
    <row r="398" spans="1:10" s="36" customFormat="1" ht="13.5">
      <c r="A398" s="52" t="s">
        <v>355</v>
      </c>
      <c r="B398" s="54" t="s">
        <v>859</v>
      </c>
      <c r="C398" s="31" t="s">
        <v>7</v>
      </c>
      <c r="D398" s="19">
        <v>15</v>
      </c>
      <c r="E398" s="28">
        <v>71.56</v>
      </c>
      <c r="F398" s="28">
        <v>19.61</v>
      </c>
      <c r="G398" s="17">
        <f t="shared" si="33"/>
        <v>1367.5500000000002</v>
      </c>
      <c r="H398" s="33">
        <f t="shared" si="30"/>
        <v>1073.4000000000001</v>
      </c>
      <c r="I398" s="34">
        <f t="shared" si="31"/>
        <v>294.14999999999998</v>
      </c>
      <c r="J398" s="35"/>
    </row>
    <row r="399" spans="1:10" s="49" customFormat="1" ht="13.5">
      <c r="A399" s="52" t="s">
        <v>454</v>
      </c>
      <c r="B399" s="53" t="s">
        <v>860</v>
      </c>
      <c r="C399" s="47" t="s">
        <v>7</v>
      </c>
      <c r="D399" s="19">
        <v>2</v>
      </c>
      <c r="E399" s="107">
        <v>284.60000000000002</v>
      </c>
      <c r="F399" s="107">
        <v>189.72</v>
      </c>
      <c r="G399" s="18">
        <f t="shared" si="33"/>
        <v>948.6400000000001</v>
      </c>
      <c r="H399" s="33">
        <f t="shared" si="30"/>
        <v>569.20000000000005</v>
      </c>
      <c r="I399" s="34">
        <f t="shared" si="31"/>
        <v>379.44</v>
      </c>
      <c r="J399" s="48"/>
    </row>
    <row r="400" spans="1:10" s="49" customFormat="1" ht="13.5">
      <c r="A400" s="52" t="s">
        <v>593</v>
      </c>
      <c r="B400" s="53" t="s">
        <v>159</v>
      </c>
      <c r="C400" s="47" t="s">
        <v>7</v>
      </c>
      <c r="D400" s="19">
        <v>2</v>
      </c>
      <c r="E400" s="104">
        <v>783.33</v>
      </c>
      <c r="F400" s="104">
        <v>195.71</v>
      </c>
      <c r="G400" s="18">
        <f t="shared" si="33"/>
        <v>1958.0800000000002</v>
      </c>
      <c r="H400" s="33">
        <f t="shared" si="30"/>
        <v>1566.66</v>
      </c>
      <c r="I400" s="34">
        <f t="shared" si="31"/>
        <v>391.42</v>
      </c>
      <c r="J400" s="48"/>
    </row>
    <row r="401" spans="1:10" s="49" customFormat="1" ht="13.5">
      <c r="A401" s="52" t="s">
        <v>356</v>
      </c>
      <c r="B401" s="53" t="s">
        <v>160</v>
      </c>
      <c r="C401" s="47" t="s">
        <v>7</v>
      </c>
      <c r="D401" s="19">
        <v>2</v>
      </c>
      <c r="E401" s="104">
        <v>736.02</v>
      </c>
      <c r="F401" s="104">
        <v>204.85</v>
      </c>
      <c r="G401" s="18">
        <f t="shared" si="33"/>
        <v>1881.74</v>
      </c>
      <c r="H401" s="33">
        <f t="shared" si="30"/>
        <v>1472.04</v>
      </c>
      <c r="I401" s="34">
        <f t="shared" si="31"/>
        <v>409.7</v>
      </c>
      <c r="J401" s="48"/>
    </row>
    <row r="402" spans="1:10" s="49" customFormat="1" ht="13.5">
      <c r="A402" s="52" t="s">
        <v>452</v>
      </c>
      <c r="B402" s="53" t="s">
        <v>161</v>
      </c>
      <c r="C402" s="47" t="s">
        <v>7</v>
      </c>
      <c r="D402" s="19">
        <v>1</v>
      </c>
      <c r="E402" s="104">
        <v>85.88</v>
      </c>
      <c r="F402" s="104">
        <v>57.24</v>
      </c>
      <c r="G402" s="18">
        <f t="shared" si="33"/>
        <v>143.12</v>
      </c>
      <c r="H402" s="33">
        <f t="shared" si="30"/>
        <v>85.88</v>
      </c>
      <c r="I402" s="34">
        <f t="shared" si="31"/>
        <v>57.24</v>
      </c>
      <c r="J402" s="48"/>
    </row>
    <row r="403" spans="1:10" s="49" customFormat="1" ht="13.5">
      <c r="A403" s="52" t="s">
        <v>594</v>
      </c>
      <c r="B403" s="53" t="s">
        <v>641</v>
      </c>
      <c r="C403" s="47" t="s">
        <v>7</v>
      </c>
      <c r="D403" s="19">
        <v>100</v>
      </c>
      <c r="E403" s="104">
        <v>21.95</v>
      </c>
      <c r="F403" s="104">
        <v>13.74</v>
      </c>
      <c r="G403" s="18">
        <f t="shared" si="33"/>
        <v>3569</v>
      </c>
      <c r="H403" s="33">
        <f t="shared" si="30"/>
        <v>2195</v>
      </c>
      <c r="I403" s="34">
        <f t="shared" si="31"/>
        <v>1374</v>
      </c>
      <c r="J403" s="48"/>
    </row>
    <row r="404" spans="1:10" s="49" customFormat="1" ht="13.5">
      <c r="A404" s="52" t="s">
        <v>401</v>
      </c>
      <c r="B404" s="53" t="s">
        <v>861</v>
      </c>
      <c r="C404" s="47" t="s">
        <v>7</v>
      </c>
      <c r="D404" s="19">
        <v>15</v>
      </c>
      <c r="E404" s="104">
        <v>163.01</v>
      </c>
      <c r="F404" s="104">
        <v>18.149999999999999</v>
      </c>
      <c r="G404" s="18">
        <f>(D404*E404)+(D404*F404)</f>
        <v>2717.3999999999996</v>
      </c>
      <c r="H404" s="33">
        <f t="shared" ref="H404:H434" si="34">E404*D404</f>
        <v>2445.1499999999996</v>
      </c>
      <c r="I404" s="34">
        <f t="shared" ref="I404:I434" si="35">F404*D404</f>
        <v>272.25</v>
      </c>
      <c r="J404" s="48"/>
    </row>
    <row r="405" spans="1:10" s="49" customFormat="1" ht="13.5">
      <c r="A405" s="52" t="s">
        <v>595</v>
      </c>
      <c r="B405" s="53" t="s">
        <v>862</v>
      </c>
      <c r="C405" s="47" t="s">
        <v>7</v>
      </c>
      <c r="D405" s="19">
        <v>200</v>
      </c>
      <c r="E405" s="107">
        <v>109.51</v>
      </c>
      <c r="F405" s="107">
        <v>145.16999999999999</v>
      </c>
      <c r="G405" s="18">
        <f t="shared" si="33"/>
        <v>50936</v>
      </c>
      <c r="H405" s="33">
        <f t="shared" si="34"/>
        <v>21902</v>
      </c>
      <c r="I405" s="34">
        <f t="shared" si="35"/>
        <v>29033.999999999996</v>
      </c>
      <c r="J405" s="48"/>
    </row>
    <row r="406" spans="1:10" s="49" customFormat="1" ht="13.5">
      <c r="A406" s="52" t="s">
        <v>596</v>
      </c>
      <c r="B406" s="53" t="s">
        <v>162</v>
      </c>
      <c r="C406" s="47" t="s">
        <v>7</v>
      </c>
      <c r="D406" s="19">
        <v>20</v>
      </c>
      <c r="E406" s="104">
        <v>0</v>
      </c>
      <c r="F406" s="104">
        <v>59.7</v>
      </c>
      <c r="G406" s="18">
        <f t="shared" si="33"/>
        <v>1194</v>
      </c>
      <c r="H406" s="33">
        <f t="shared" si="34"/>
        <v>0</v>
      </c>
      <c r="I406" s="34">
        <f t="shared" si="35"/>
        <v>1194</v>
      </c>
      <c r="J406" s="48"/>
    </row>
    <row r="407" spans="1:10" s="49" customFormat="1" ht="13.5">
      <c r="A407" s="52" t="s">
        <v>597</v>
      </c>
      <c r="B407" s="53" t="s">
        <v>863</v>
      </c>
      <c r="C407" s="47" t="s">
        <v>7</v>
      </c>
      <c r="D407" s="19">
        <v>5</v>
      </c>
      <c r="E407" s="104">
        <v>105.5</v>
      </c>
      <c r="F407" s="104">
        <v>41.21</v>
      </c>
      <c r="G407" s="18">
        <f t="shared" si="33"/>
        <v>733.55</v>
      </c>
      <c r="H407" s="33">
        <f t="shared" si="34"/>
        <v>527.5</v>
      </c>
      <c r="I407" s="34">
        <f t="shared" si="35"/>
        <v>206.05</v>
      </c>
      <c r="J407" s="48"/>
    </row>
    <row r="408" spans="1:10" s="49" customFormat="1" ht="13.5">
      <c r="A408" s="52" t="s">
        <v>598</v>
      </c>
      <c r="B408" s="30" t="s">
        <v>453</v>
      </c>
      <c r="C408" s="47" t="s">
        <v>7</v>
      </c>
      <c r="D408" s="22">
        <v>2</v>
      </c>
      <c r="E408" s="104">
        <v>103.29</v>
      </c>
      <c r="F408" s="104">
        <v>41.21</v>
      </c>
      <c r="G408" s="18">
        <f t="shared" si="33"/>
        <v>289</v>
      </c>
      <c r="H408" s="33">
        <f t="shared" si="34"/>
        <v>206.58</v>
      </c>
      <c r="I408" s="34">
        <f t="shared" si="35"/>
        <v>82.42</v>
      </c>
      <c r="J408" s="48"/>
    </row>
    <row r="409" spans="1:10" s="36" customFormat="1" ht="27">
      <c r="A409" s="52" t="s">
        <v>357</v>
      </c>
      <c r="B409" s="53" t="s">
        <v>864</v>
      </c>
      <c r="C409" s="31" t="s">
        <v>7</v>
      </c>
      <c r="D409" s="19">
        <v>60</v>
      </c>
      <c r="E409" s="28">
        <v>50.26</v>
      </c>
      <c r="F409" s="28">
        <v>90.13</v>
      </c>
      <c r="G409" s="17">
        <f t="shared" si="33"/>
        <v>8423.4</v>
      </c>
      <c r="H409" s="33">
        <f t="shared" si="34"/>
        <v>3015.6</v>
      </c>
      <c r="I409" s="34">
        <f t="shared" si="35"/>
        <v>5407.7999999999993</v>
      </c>
      <c r="J409" s="35"/>
    </row>
    <row r="410" spans="1:10" s="36" customFormat="1" ht="13.5">
      <c r="A410" s="52" t="s">
        <v>358</v>
      </c>
      <c r="B410" s="53" t="s">
        <v>163</v>
      </c>
      <c r="C410" s="31" t="s">
        <v>7</v>
      </c>
      <c r="D410" s="19">
        <v>40</v>
      </c>
      <c r="E410" s="27">
        <v>103.41</v>
      </c>
      <c r="F410" s="27">
        <v>72.47</v>
      </c>
      <c r="G410" s="17">
        <f t="shared" si="33"/>
        <v>7035.2</v>
      </c>
      <c r="H410" s="33">
        <f t="shared" si="34"/>
        <v>4136.3999999999996</v>
      </c>
      <c r="I410" s="34">
        <f t="shared" si="35"/>
        <v>2898.8</v>
      </c>
      <c r="J410" s="35"/>
    </row>
    <row r="411" spans="1:10" s="49" customFormat="1" ht="13.5">
      <c r="A411" s="52" t="s">
        <v>359</v>
      </c>
      <c r="B411" s="53" t="s">
        <v>865</v>
      </c>
      <c r="C411" s="47" t="s">
        <v>7</v>
      </c>
      <c r="D411" s="19">
        <v>200</v>
      </c>
      <c r="E411" s="104">
        <v>85.57</v>
      </c>
      <c r="F411" s="104">
        <v>88.07</v>
      </c>
      <c r="G411" s="18">
        <f t="shared" si="33"/>
        <v>34728</v>
      </c>
      <c r="H411" s="33">
        <f t="shared" si="34"/>
        <v>17114</v>
      </c>
      <c r="I411" s="34">
        <f t="shared" si="35"/>
        <v>17614</v>
      </c>
      <c r="J411" s="48"/>
    </row>
    <row r="412" spans="1:10" s="49" customFormat="1" ht="13.5">
      <c r="A412" s="52" t="s">
        <v>360</v>
      </c>
      <c r="B412" s="53" t="s">
        <v>866</v>
      </c>
      <c r="C412" s="47" t="s">
        <v>7</v>
      </c>
      <c r="D412" s="19">
        <v>20</v>
      </c>
      <c r="E412" s="104">
        <v>87.89</v>
      </c>
      <c r="F412" s="104">
        <v>88.06</v>
      </c>
      <c r="G412" s="18">
        <f t="shared" si="33"/>
        <v>3519</v>
      </c>
      <c r="H412" s="33">
        <f t="shared" si="34"/>
        <v>1757.8</v>
      </c>
      <c r="I412" s="34">
        <f t="shared" si="35"/>
        <v>1761.2</v>
      </c>
      <c r="J412" s="48"/>
    </row>
    <row r="413" spans="1:10" s="49" customFormat="1" ht="13.5">
      <c r="A413" s="52" t="s">
        <v>361</v>
      </c>
      <c r="B413" s="53" t="s">
        <v>867</v>
      </c>
      <c r="C413" s="47" t="s">
        <v>7</v>
      </c>
      <c r="D413" s="19">
        <v>100</v>
      </c>
      <c r="E413" s="104">
        <v>96.31</v>
      </c>
      <c r="F413" s="104">
        <v>96.94</v>
      </c>
      <c r="G413" s="18">
        <f t="shared" si="33"/>
        <v>19325</v>
      </c>
      <c r="H413" s="33">
        <f t="shared" si="34"/>
        <v>9631</v>
      </c>
      <c r="I413" s="34">
        <f t="shared" si="35"/>
        <v>9694</v>
      </c>
      <c r="J413" s="48"/>
    </row>
    <row r="414" spans="1:10" s="49" customFormat="1" ht="13.5">
      <c r="A414" s="52" t="s">
        <v>599</v>
      </c>
      <c r="B414" s="53" t="s">
        <v>868</v>
      </c>
      <c r="C414" s="47" t="s">
        <v>7</v>
      </c>
      <c r="D414" s="19">
        <v>30</v>
      </c>
      <c r="E414" s="104">
        <v>48.51</v>
      </c>
      <c r="F414" s="104">
        <v>18.57</v>
      </c>
      <c r="G414" s="18">
        <f t="shared" si="33"/>
        <v>2012.4</v>
      </c>
      <c r="H414" s="33">
        <f t="shared" si="34"/>
        <v>1455.3</v>
      </c>
      <c r="I414" s="34">
        <f t="shared" si="35"/>
        <v>557.1</v>
      </c>
      <c r="J414" s="48"/>
    </row>
    <row r="415" spans="1:10" s="36" customFormat="1" ht="13.5">
      <c r="A415" s="52" t="s">
        <v>362</v>
      </c>
      <c r="B415" s="54" t="s">
        <v>578</v>
      </c>
      <c r="C415" s="31" t="s">
        <v>7</v>
      </c>
      <c r="D415" s="19">
        <v>5</v>
      </c>
      <c r="E415" s="27">
        <v>152.26</v>
      </c>
      <c r="F415" s="27">
        <v>6.97</v>
      </c>
      <c r="G415" s="17">
        <f t="shared" si="33"/>
        <v>796.15</v>
      </c>
      <c r="H415" s="33">
        <f t="shared" si="34"/>
        <v>761.3</v>
      </c>
      <c r="I415" s="34">
        <f t="shared" si="35"/>
        <v>34.85</v>
      </c>
      <c r="J415" s="35"/>
    </row>
    <row r="416" spans="1:10" s="36" customFormat="1" ht="13.5">
      <c r="A416" s="52" t="s">
        <v>363</v>
      </c>
      <c r="B416" s="54" t="s">
        <v>579</v>
      </c>
      <c r="C416" s="31" t="s">
        <v>7</v>
      </c>
      <c r="D416" s="19">
        <v>5</v>
      </c>
      <c r="E416" s="27">
        <v>175.1</v>
      </c>
      <c r="F416" s="27">
        <v>6.97</v>
      </c>
      <c r="G416" s="17">
        <f t="shared" si="33"/>
        <v>910.35</v>
      </c>
      <c r="H416" s="33">
        <f t="shared" si="34"/>
        <v>875.5</v>
      </c>
      <c r="I416" s="34">
        <f t="shared" si="35"/>
        <v>34.85</v>
      </c>
      <c r="J416" s="35"/>
    </row>
    <row r="417" spans="1:10" s="49" customFormat="1" ht="13.5">
      <c r="A417" s="52" t="s">
        <v>364</v>
      </c>
      <c r="B417" s="30" t="s">
        <v>164</v>
      </c>
      <c r="C417" s="47" t="s">
        <v>7</v>
      </c>
      <c r="D417" s="19">
        <v>10</v>
      </c>
      <c r="E417" s="104">
        <v>7.37</v>
      </c>
      <c r="F417" s="104">
        <v>7.63</v>
      </c>
      <c r="G417" s="18">
        <f t="shared" si="33"/>
        <v>150</v>
      </c>
      <c r="H417" s="33">
        <f t="shared" si="34"/>
        <v>73.7</v>
      </c>
      <c r="I417" s="34">
        <f t="shared" si="35"/>
        <v>76.3</v>
      </c>
      <c r="J417" s="48"/>
    </row>
    <row r="418" spans="1:10" s="36" customFormat="1" ht="13.5">
      <c r="A418" s="52" t="s">
        <v>600</v>
      </c>
      <c r="B418" s="53" t="s">
        <v>165</v>
      </c>
      <c r="C418" s="31" t="s">
        <v>24</v>
      </c>
      <c r="D418" s="19">
        <v>20</v>
      </c>
      <c r="E418" s="27">
        <v>12.18</v>
      </c>
      <c r="F418" s="27">
        <v>3.03</v>
      </c>
      <c r="G418" s="17">
        <f t="shared" si="33"/>
        <v>304.2</v>
      </c>
      <c r="H418" s="33">
        <f t="shared" si="34"/>
        <v>243.6</v>
      </c>
      <c r="I418" s="34">
        <f t="shared" si="35"/>
        <v>60.599999999999994</v>
      </c>
      <c r="J418" s="35"/>
    </row>
    <row r="419" spans="1:10" s="36" customFormat="1" ht="40.5">
      <c r="A419" s="52" t="s">
        <v>601</v>
      </c>
      <c r="B419" s="53" t="s">
        <v>869</v>
      </c>
      <c r="C419" s="31" t="s">
        <v>7</v>
      </c>
      <c r="D419" s="19">
        <v>1</v>
      </c>
      <c r="E419" s="27">
        <v>4877.6499999999996</v>
      </c>
      <c r="F419" s="27">
        <v>3251.77</v>
      </c>
      <c r="G419" s="17">
        <f t="shared" si="33"/>
        <v>8129.42</v>
      </c>
      <c r="H419" s="33">
        <f t="shared" si="34"/>
        <v>4877.6499999999996</v>
      </c>
      <c r="I419" s="34">
        <f t="shared" si="35"/>
        <v>3251.77</v>
      </c>
      <c r="J419" s="35"/>
    </row>
    <row r="420" spans="1:10" s="49" customFormat="1" ht="13.5">
      <c r="A420" s="52" t="s">
        <v>602</v>
      </c>
      <c r="B420" s="30" t="s">
        <v>166</v>
      </c>
      <c r="C420" s="47" t="s">
        <v>7</v>
      </c>
      <c r="D420" s="19">
        <v>50</v>
      </c>
      <c r="E420" s="104">
        <v>2.37</v>
      </c>
      <c r="F420" s="104">
        <v>2.54</v>
      </c>
      <c r="G420" s="18">
        <f t="shared" si="33"/>
        <v>245.5</v>
      </c>
      <c r="H420" s="33">
        <f t="shared" si="34"/>
        <v>118.5</v>
      </c>
      <c r="I420" s="34">
        <f t="shared" si="35"/>
        <v>127</v>
      </c>
      <c r="J420" s="48"/>
    </row>
    <row r="421" spans="1:10" s="36" customFormat="1" ht="13.5">
      <c r="A421" s="52" t="s">
        <v>603</v>
      </c>
      <c r="B421" s="54" t="s">
        <v>167</v>
      </c>
      <c r="C421" s="31" t="s">
        <v>7</v>
      </c>
      <c r="D421" s="19">
        <v>10</v>
      </c>
      <c r="E421" s="104">
        <v>58.32</v>
      </c>
      <c r="F421" s="104">
        <v>15.21</v>
      </c>
      <c r="G421" s="17">
        <f t="shared" si="33"/>
        <v>735.30000000000007</v>
      </c>
      <c r="H421" s="33">
        <f t="shared" si="34"/>
        <v>583.20000000000005</v>
      </c>
      <c r="I421" s="34">
        <f t="shared" si="35"/>
        <v>152.10000000000002</v>
      </c>
      <c r="J421" s="35"/>
    </row>
    <row r="422" spans="1:10" s="36" customFormat="1" ht="13.5">
      <c r="A422" s="52" t="s">
        <v>604</v>
      </c>
      <c r="B422" s="54" t="s">
        <v>168</v>
      </c>
      <c r="C422" s="31" t="s">
        <v>7</v>
      </c>
      <c r="D422" s="19">
        <v>10</v>
      </c>
      <c r="E422" s="104">
        <v>91.89</v>
      </c>
      <c r="F422" s="104">
        <v>15.2</v>
      </c>
      <c r="G422" s="17">
        <f t="shared" si="33"/>
        <v>1070.9000000000001</v>
      </c>
      <c r="H422" s="33">
        <f t="shared" si="34"/>
        <v>918.9</v>
      </c>
      <c r="I422" s="34">
        <f t="shared" si="35"/>
        <v>152</v>
      </c>
      <c r="J422" s="35"/>
    </row>
    <row r="423" spans="1:10" s="36" customFormat="1" ht="27">
      <c r="A423" s="52" t="s">
        <v>605</v>
      </c>
      <c r="B423" s="53" t="s">
        <v>870</v>
      </c>
      <c r="C423" s="31" t="s">
        <v>7</v>
      </c>
      <c r="D423" s="19">
        <v>6</v>
      </c>
      <c r="E423" s="27">
        <v>707.1</v>
      </c>
      <c r="F423" s="27">
        <v>269.45999999999998</v>
      </c>
      <c r="G423" s="17">
        <f t="shared" si="33"/>
        <v>5859.3600000000006</v>
      </c>
      <c r="H423" s="33">
        <f t="shared" si="34"/>
        <v>4242.6000000000004</v>
      </c>
      <c r="I423" s="34">
        <f t="shared" si="35"/>
        <v>1616.7599999999998</v>
      </c>
      <c r="J423" s="35"/>
    </row>
    <row r="424" spans="1:10" s="36" customFormat="1" ht="27">
      <c r="A424" s="52" t="s">
        <v>606</v>
      </c>
      <c r="B424" s="53" t="s">
        <v>890</v>
      </c>
      <c r="C424" s="31" t="s">
        <v>7</v>
      </c>
      <c r="D424" s="19">
        <v>6</v>
      </c>
      <c r="E424" s="27">
        <v>813.15</v>
      </c>
      <c r="F424" s="27">
        <v>269.45999999999998</v>
      </c>
      <c r="G424" s="17">
        <f t="shared" si="33"/>
        <v>6495.66</v>
      </c>
      <c r="H424" s="33">
        <f t="shared" si="34"/>
        <v>4878.8999999999996</v>
      </c>
      <c r="I424" s="34">
        <f t="shared" si="35"/>
        <v>1616.7599999999998</v>
      </c>
      <c r="J424" s="35"/>
    </row>
    <row r="425" spans="1:10" s="36" customFormat="1" ht="27">
      <c r="A425" s="52" t="s">
        <v>607</v>
      </c>
      <c r="B425" s="53" t="s">
        <v>891</v>
      </c>
      <c r="C425" s="31" t="s">
        <v>7</v>
      </c>
      <c r="D425" s="19">
        <v>6</v>
      </c>
      <c r="E425" s="27">
        <v>997.15</v>
      </c>
      <c r="F425" s="27">
        <v>359.28</v>
      </c>
      <c r="G425" s="17">
        <f t="shared" si="33"/>
        <v>8138.58</v>
      </c>
      <c r="H425" s="33">
        <f t="shared" si="34"/>
        <v>5982.9</v>
      </c>
      <c r="I425" s="34">
        <f t="shared" si="35"/>
        <v>2155.6799999999998</v>
      </c>
      <c r="J425" s="35"/>
    </row>
    <row r="426" spans="1:10" s="36" customFormat="1" ht="29.25" customHeight="1">
      <c r="A426" s="52" t="s">
        <v>365</v>
      </c>
      <c r="B426" s="53" t="s">
        <v>871</v>
      </c>
      <c r="C426" s="31" t="s">
        <v>24</v>
      </c>
      <c r="D426" s="19">
        <v>36</v>
      </c>
      <c r="E426" s="104">
        <v>31.62</v>
      </c>
      <c r="F426" s="104">
        <v>3.7</v>
      </c>
      <c r="G426" s="17">
        <f t="shared" si="33"/>
        <v>1271.52</v>
      </c>
      <c r="H426" s="33">
        <f t="shared" si="34"/>
        <v>1138.32</v>
      </c>
      <c r="I426" s="34">
        <f t="shared" si="35"/>
        <v>133.20000000000002</v>
      </c>
      <c r="J426" s="35"/>
    </row>
    <row r="427" spans="1:10" s="36" customFormat="1" ht="29.25" customHeight="1">
      <c r="A427" s="52" t="s">
        <v>608</v>
      </c>
      <c r="B427" s="53" t="s">
        <v>872</v>
      </c>
      <c r="C427" s="31" t="s">
        <v>24</v>
      </c>
      <c r="D427" s="19">
        <v>36</v>
      </c>
      <c r="E427" s="27">
        <v>55.77</v>
      </c>
      <c r="F427" s="27">
        <v>3.9</v>
      </c>
      <c r="G427" s="17">
        <f t="shared" si="33"/>
        <v>2148.12</v>
      </c>
      <c r="H427" s="33">
        <f t="shared" si="34"/>
        <v>2007.72</v>
      </c>
      <c r="I427" s="34">
        <f t="shared" si="35"/>
        <v>140.4</v>
      </c>
      <c r="J427" s="35"/>
    </row>
    <row r="428" spans="1:10" s="36" customFormat="1" ht="29.25" customHeight="1">
      <c r="A428" s="52" t="s">
        <v>609</v>
      </c>
      <c r="B428" s="53" t="s">
        <v>873</v>
      </c>
      <c r="C428" s="31" t="s">
        <v>24</v>
      </c>
      <c r="D428" s="19">
        <v>36</v>
      </c>
      <c r="E428" s="27">
        <v>69.28</v>
      </c>
      <c r="F428" s="27">
        <v>4.12</v>
      </c>
      <c r="G428" s="17">
        <f t="shared" si="33"/>
        <v>2642.4</v>
      </c>
      <c r="H428" s="33">
        <f t="shared" si="34"/>
        <v>2494.08</v>
      </c>
      <c r="I428" s="34">
        <f t="shared" si="35"/>
        <v>148.32</v>
      </c>
      <c r="J428" s="35"/>
    </row>
    <row r="429" spans="1:10" s="36" customFormat="1" ht="29.25" customHeight="1">
      <c r="A429" s="52" t="s">
        <v>610</v>
      </c>
      <c r="B429" s="53" t="s">
        <v>874</v>
      </c>
      <c r="C429" s="31" t="s">
        <v>24</v>
      </c>
      <c r="D429" s="19">
        <v>35</v>
      </c>
      <c r="E429" s="27">
        <v>84.43</v>
      </c>
      <c r="F429" s="27">
        <v>4.26</v>
      </c>
      <c r="G429" s="17">
        <f t="shared" si="33"/>
        <v>3104.15</v>
      </c>
      <c r="H429" s="33">
        <f t="shared" si="34"/>
        <v>2955.05</v>
      </c>
      <c r="I429" s="34">
        <f t="shared" si="35"/>
        <v>149.1</v>
      </c>
      <c r="J429" s="35"/>
    </row>
    <row r="430" spans="1:10" s="36" customFormat="1" ht="13.5">
      <c r="A430" s="52" t="s">
        <v>646</v>
      </c>
      <c r="B430" s="53" t="s">
        <v>875</v>
      </c>
      <c r="C430" s="31" t="s">
        <v>7</v>
      </c>
      <c r="D430" s="19">
        <v>5</v>
      </c>
      <c r="E430" s="27">
        <v>88.69</v>
      </c>
      <c r="F430" s="27">
        <v>176.64</v>
      </c>
      <c r="G430" s="17">
        <f t="shared" si="33"/>
        <v>1326.6499999999999</v>
      </c>
      <c r="H430" s="33">
        <f t="shared" si="34"/>
        <v>443.45</v>
      </c>
      <c r="I430" s="34">
        <f t="shared" si="35"/>
        <v>883.19999999999993</v>
      </c>
      <c r="J430" s="35"/>
    </row>
    <row r="431" spans="1:10" s="36" customFormat="1" ht="13.5">
      <c r="A431" s="52" t="s">
        <v>647</v>
      </c>
      <c r="B431" s="53" t="s">
        <v>876</v>
      </c>
      <c r="C431" s="31" t="s">
        <v>7</v>
      </c>
      <c r="D431" s="19">
        <v>5</v>
      </c>
      <c r="E431" s="27">
        <v>126.46</v>
      </c>
      <c r="F431" s="27">
        <v>179.64</v>
      </c>
      <c r="G431" s="17">
        <f t="shared" si="33"/>
        <v>1530.5</v>
      </c>
      <c r="H431" s="33">
        <f t="shared" si="34"/>
        <v>632.29999999999995</v>
      </c>
      <c r="I431" s="34">
        <f t="shared" si="35"/>
        <v>898.19999999999993</v>
      </c>
      <c r="J431" s="35"/>
    </row>
    <row r="432" spans="1:10" s="36" customFormat="1" ht="13.5">
      <c r="A432" s="52" t="s">
        <v>648</v>
      </c>
      <c r="B432" s="53" t="s">
        <v>169</v>
      </c>
      <c r="C432" s="31" t="s">
        <v>7</v>
      </c>
      <c r="D432" s="19">
        <v>1</v>
      </c>
      <c r="E432" s="27">
        <v>989.5</v>
      </c>
      <c r="F432" s="27">
        <v>95.12</v>
      </c>
      <c r="G432" s="17">
        <f t="shared" si="33"/>
        <v>1084.6199999999999</v>
      </c>
      <c r="H432" s="33">
        <f t="shared" si="34"/>
        <v>989.5</v>
      </c>
      <c r="I432" s="34">
        <f t="shared" si="35"/>
        <v>95.12</v>
      </c>
      <c r="J432" s="35"/>
    </row>
    <row r="433" spans="1:10" s="36" customFormat="1" ht="27">
      <c r="A433" s="52" t="s">
        <v>649</v>
      </c>
      <c r="B433" s="53" t="s">
        <v>877</v>
      </c>
      <c r="C433" s="31" t="s">
        <v>7</v>
      </c>
      <c r="D433" s="19">
        <v>1</v>
      </c>
      <c r="E433" s="27">
        <v>537.75</v>
      </c>
      <c r="F433" s="27">
        <v>287.87</v>
      </c>
      <c r="G433" s="17">
        <f t="shared" si="33"/>
        <v>825.62</v>
      </c>
      <c r="H433" s="33">
        <f t="shared" si="34"/>
        <v>537.75</v>
      </c>
      <c r="I433" s="34">
        <f t="shared" si="35"/>
        <v>287.87</v>
      </c>
      <c r="J433" s="35"/>
    </row>
    <row r="434" spans="1:10" s="36" customFormat="1" ht="13.5">
      <c r="A434" s="52" t="s">
        <v>896</v>
      </c>
      <c r="B434" s="53" t="s">
        <v>878</v>
      </c>
      <c r="C434" s="31" t="s">
        <v>7</v>
      </c>
      <c r="D434" s="19">
        <v>1</v>
      </c>
      <c r="E434" s="27">
        <v>974.43</v>
      </c>
      <c r="F434" s="27">
        <v>324.85000000000002</v>
      </c>
      <c r="G434" s="17">
        <f t="shared" si="33"/>
        <v>1299.28</v>
      </c>
      <c r="H434" s="33">
        <f t="shared" si="34"/>
        <v>974.43</v>
      </c>
      <c r="I434" s="34">
        <f t="shared" si="35"/>
        <v>324.85000000000002</v>
      </c>
      <c r="J434" s="35"/>
    </row>
    <row r="435" spans="1:10" s="36" customFormat="1" ht="13.5">
      <c r="A435" s="63">
        <v>21</v>
      </c>
      <c r="B435" s="64" t="s">
        <v>170</v>
      </c>
      <c r="C435" s="65"/>
      <c r="D435" s="65"/>
      <c r="E435" s="66"/>
      <c r="F435" s="66"/>
      <c r="G435" s="67"/>
      <c r="H435" s="85"/>
      <c r="I435" s="86"/>
      <c r="J435" s="35"/>
    </row>
    <row r="436" spans="1:10" s="36" customFormat="1" ht="13.5">
      <c r="A436" s="52" t="s">
        <v>366</v>
      </c>
      <c r="B436" s="53" t="s">
        <v>171</v>
      </c>
      <c r="C436" s="31" t="s">
        <v>7</v>
      </c>
      <c r="D436" s="19">
        <v>5</v>
      </c>
      <c r="E436" s="27">
        <v>26.8</v>
      </c>
      <c r="F436" s="27">
        <v>6.52</v>
      </c>
      <c r="G436" s="17">
        <f t="shared" si="33"/>
        <v>166.6</v>
      </c>
      <c r="H436" s="33">
        <f t="shared" ref="H436:H470" si="36">E436*D436</f>
        <v>134</v>
      </c>
      <c r="I436" s="34">
        <f t="shared" ref="I436:I470" si="37">F436*D436</f>
        <v>32.599999999999994</v>
      </c>
      <c r="J436" s="35"/>
    </row>
    <row r="437" spans="1:10" s="36" customFormat="1" ht="13.5">
      <c r="A437" s="52" t="s">
        <v>367</v>
      </c>
      <c r="B437" s="53" t="s">
        <v>172</v>
      </c>
      <c r="C437" s="31" t="s">
        <v>7</v>
      </c>
      <c r="D437" s="19">
        <v>5</v>
      </c>
      <c r="E437" s="27">
        <v>47.8</v>
      </c>
      <c r="F437" s="27">
        <v>11.94</v>
      </c>
      <c r="G437" s="17">
        <f t="shared" si="33"/>
        <v>298.7</v>
      </c>
      <c r="H437" s="33">
        <f t="shared" si="36"/>
        <v>239</v>
      </c>
      <c r="I437" s="34">
        <f t="shared" si="37"/>
        <v>59.699999999999996</v>
      </c>
      <c r="J437" s="35"/>
    </row>
    <row r="438" spans="1:10" s="36" customFormat="1" ht="13.5">
      <c r="A438" s="52" t="s">
        <v>368</v>
      </c>
      <c r="B438" s="53" t="s">
        <v>173</v>
      </c>
      <c r="C438" s="31" t="s">
        <v>7</v>
      </c>
      <c r="D438" s="19">
        <v>5</v>
      </c>
      <c r="E438" s="27">
        <v>39.11</v>
      </c>
      <c r="F438" s="27">
        <v>9.7799999999999994</v>
      </c>
      <c r="G438" s="17">
        <f t="shared" si="33"/>
        <v>244.45000000000002</v>
      </c>
      <c r="H438" s="33">
        <f t="shared" si="36"/>
        <v>195.55</v>
      </c>
      <c r="I438" s="34">
        <f t="shared" si="37"/>
        <v>48.9</v>
      </c>
      <c r="J438" s="35"/>
    </row>
    <row r="439" spans="1:10" s="36" customFormat="1" ht="13.5">
      <c r="A439" s="52" t="s">
        <v>611</v>
      </c>
      <c r="B439" s="53" t="s">
        <v>879</v>
      </c>
      <c r="C439" s="31" t="s">
        <v>7</v>
      </c>
      <c r="D439" s="19">
        <v>5</v>
      </c>
      <c r="E439" s="27">
        <v>24.87</v>
      </c>
      <c r="F439" s="27">
        <v>4.82</v>
      </c>
      <c r="G439" s="17">
        <f t="shared" si="33"/>
        <v>148.45000000000002</v>
      </c>
      <c r="H439" s="33">
        <f t="shared" si="36"/>
        <v>124.35000000000001</v>
      </c>
      <c r="I439" s="34">
        <f t="shared" si="37"/>
        <v>24.1</v>
      </c>
      <c r="J439" s="35"/>
    </row>
    <row r="440" spans="1:10" s="36" customFormat="1" ht="13.5">
      <c r="A440" s="52" t="s">
        <v>455</v>
      </c>
      <c r="B440" s="53" t="s">
        <v>642</v>
      </c>
      <c r="C440" s="31" t="s">
        <v>7</v>
      </c>
      <c r="D440" s="19">
        <v>5</v>
      </c>
      <c r="E440" s="27">
        <v>50.39</v>
      </c>
      <c r="F440" s="27">
        <v>3.6</v>
      </c>
      <c r="G440" s="17">
        <f t="shared" si="33"/>
        <v>269.95</v>
      </c>
      <c r="H440" s="33">
        <f t="shared" si="36"/>
        <v>251.95</v>
      </c>
      <c r="I440" s="34">
        <f t="shared" si="37"/>
        <v>18</v>
      </c>
      <c r="J440" s="35"/>
    </row>
    <row r="441" spans="1:10" s="36" customFormat="1" ht="13.5">
      <c r="A441" s="52" t="s">
        <v>369</v>
      </c>
      <c r="B441" s="53" t="s">
        <v>417</v>
      </c>
      <c r="C441" s="31" t="s">
        <v>7</v>
      </c>
      <c r="D441" s="19">
        <v>5</v>
      </c>
      <c r="E441" s="28">
        <v>29.72</v>
      </c>
      <c r="F441" s="28">
        <v>3.31</v>
      </c>
      <c r="G441" s="17">
        <f t="shared" si="33"/>
        <v>165.15</v>
      </c>
      <c r="H441" s="33">
        <f t="shared" si="36"/>
        <v>148.6</v>
      </c>
      <c r="I441" s="34">
        <f t="shared" si="37"/>
        <v>16.55</v>
      </c>
      <c r="J441" s="35"/>
    </row>
    <row r="442" spans="1:10" s="36" customFormat="1" ht="13.5">
      <c r="A442" s="52" t="s">
        <v>612</v>
      </c>
      <c r="B442" s="53" t="s">
        <v>418</v>
      </c>
      <c r="C442" s="31" t="s">
        <v>7</v>
      </c>
      <c r="D442" s="19">
        <v>10</v>
      </c>
      <c r="E442" s="28">
        <v>18.260000000000002</v>
      </c>
      <c r="F442" s="28">
        <v>2.0299999999999998</v>
      </c>
      <c r="G442" s="17">
        <f t="shared" si="33"/>
        <v>202.90000000000003</v>
      </c>
      <c r="H442" s="33">
        <f t="shared" si="36"/>
        <v>182.60000000000002</v>
      </c>
      <c r="I442" s="34">
        <f t="shared" si="37"/>
        <v>20.299999999999997</v>
      </c>
      <c r="J442" s="35"/>
    </row>
    <row r="443" spans="1:10" s="36" customFormat="1" ht="13.5">
      <c r="A443" s="52" t="s">
        <v>613</v>
      </c>
      <c r="B443" s="53" t="s">
        <v>419</v>
      </c>
      <c r="C443" s="31" t="s">
        <v>7</v>
      </c>
      <c r="D443" s="19">
        <v>10</v>
      </c>
      <c r="E443" s="28">
        <v>18.29</v>
      </c>
      <c r="F443" s="28">
        <v>2.0299999999999998</v>
      </c>
      <c r="G443" s="17">
        <f t="shared" si="33"/>
        <v>203.2</v>
      </c>
      <c r="H443" s="33">
        <f t="shared" si="36"/>
        <v>182.89999999999998</v>
      </c>
      <c r="I443" s="34">
        <f t="shared" si="37"/>
        <v>20.299999999999997</v>
      </c>
      <c r="J443" s="35"/>
    </row>
    <row r="444" spans="1:10" s="36" customFormat="1" ht="13.5">
      <c r="A444" s="52" t="s">
        <v>370</v>
      </c>
      <c r="B444" s="53" t="s">
        <v>420</v>
      </c>
      <c r="C444" s="31" t="s">
        <v>7</v>
      </c>
      <c r="D444" s="19">
        <v>2</v>
      </c>
      <c r="E444" s="28">
        <v>18.32</v>
      </c>
      <c r="F444" s="28">
        <v>2.04</v>
      </c>
      <c r="G444" s="17">
        <f t="shared" si="33"/>
        <v>40.72</v>
      </c>
      <c r="H444" s="33">
        <f t="shared" si="36"/>
        <v>36.64</v>
      </c>
      <c r="I444" s="34">
        <f t="shared" si="37"/>
        <v>4.08</v>
      </c>
      <c r="J444" s="35"/>
    </row>
    <row r="445" spans="1:10" s="36" customFormat="1" ht="13.5">
      <c r="A445" s="52" t="s">
        <v>400</v>
      </c>
      <c r="B445" s="53" t="s">
        <v>421</v>
      </c>
      <c r="C445" s="31" t="s">
        <v>7</v>
      </c>
      <c r="D445" s="19">
        <v>15</v>
      </c>
      <c r="E445" s="28">
        <v>20.164278892072588</v>
      </c>
      <c r="F445" s="28">
        <v>2.2357211079274104</v>
      </c>
      <c r="G445" s="17">
        <f t="shared" si="33"/>
        <v>335.99999999999994</v>
      </c>
      <c r="H445" s="33">
        <f t="shared" si="36"/>
        <v>302.46418338108879</v>
      </c>
      <c r="I445" s="34">
        <f t="shared" si="37"/>
        <v>33.535816618911156</v>
      </c>
      <c r="J445" s="35"/>
    </row>
    <row r="446" spans="1:10" s="36" customFormat="1" ht="13.5">
      <c r="A446" s="52" t="s">
        <v>614</v>
      </c>
      <c r="B446" s="53" t="s">
        <v>422</v>
      </c>
      <c r="C446" s="31" t="s">
        <v>7</v>
      </c>
      <c r="D446" s="19">
        <v>15</v>
      </c>
      <c r="E446" s="28">
        <v>20.254297994269344</v>
      </c>
      <c r="F446" s="28">
        <v>2.2457020057306578</v>
      </c>
      <c r="G446" s="17">
        <f t="shared" si="33"/>
        <v>337.5</v>
      </c>
      <c r="H446" s="33">
        <f t="shared" si="36"/>
        <v>303.81446991404016</v>
      </c>
      <c r="I446" s="34">
        <f t="shared" si="37"/>
        <v>33.685530085959869</v>
      </c>
      <c r="J446" s="35"/>
    </row>
    <row r="447" spans="1:10" s="36" customFormat="1" ht="13.5">
      <c r="A447" s="52" t="s">
        <v>615</v>
      </c>
      <c r="B447" s="53" t="s">
        <v>423</v>
      </c>
      <c r="C447" s="31" t="s">
        <v>7</v>
      </c>
      <c r="D447" s="19">
        <v>15</v>
      </c>
      <c r="E447" s="28">
        <v>20.083261700095512</v>
      </c>
      <c r="F447" s="28">
        <v>2.2267382999044876</v>
      </c>
      <c r="G447" s="17">
        <f t="shared" si="33"/>
        <v>334.65</v>
      </c>
      <c r="H447" s="33">
        <f t="shared" si="36"/>
        <v>301.24892550143267</v>
      </c>
      <c r="I447" s="34">
        <f t="shared" si="37"/>
        <v>33.401074498567311</v>
      </c>
      <c r="J447" s="35"/>
    </row>
    <row r="448" spans="1:10" s="36" customFormat="1" ht="13.5">
      <c r="A448" s="52" t="s">
        <v>616</v>
      </c>
      <c r="B448" s="53" t="s">
        <v>425</v>
      </c>
      <c r="C448" s="31" t="s">
        <v>7</v>
      </c>
      <c r="D448" s="19">
        <v>15</v>
      </c>
      <c r="E448" s="28">
        <v>20.119269340974213</v>
      </c>
      <c r="F448" s="28">
        <v>2.2307306590257872</v>
      </c>
      <c r="G448" s="17">
        <f t="shared" si="33"/>
        <v>335.25</v>
      </c>
      <c r="H448" s="33">
        <f t="shared" si="36"/>
        <v>301.78904011461321</v>
      </c>
      <c r="I448" s="34">
        <f t="shared" si="37"/>
        <v>33.460959885386806</v>
      </c>
      <c r="J448" s="35"/>
    </row>
    <row r="449" spans="1:10" s="36" customFormat="1" ht="13.5">
      <c r="A449" s="52" t="s">
        <v>617</v>
      </c>
      <c r="B449" s="53" t="s">
        <v>424</v>
      </c>
      <c r="C449" s="31" t="s">
        <v>7</v>
      </c>
      <c r="D449" s="19">
        <v>15</v>
      </c>
      <c r="E449" s="28">
        <v>20.023929773929776</v>
      </c>
      <c r="F449" s="28">
        <v>2.2260702260702239</v>
      </c>
      <c r="G449" s="17">
        <f t="shared" si="33"/>
        <v>333.75</v>
      </c>
      <c r="H449" s="33">
        <f t="shared" si="36"/>
        <v>300.35894660894667</v>
      </c>
      <c r="I449" s="34">
        <f t="shared" si="37"/>
        <v>33.391053391053362</v>
      </c>
      <c r="J449" s="35"/>
    </row>
    <row r="450" spans="1:10" s="36" customFormat="1" ht="27">
      <c r="A450" s="52" t="s">
        <v>618</v>
      </c>
      <c r="B450" s="53" t="s">
        <v>880</v>
      </c>
      <c r="C450" s="31" t="s">
        <v>7</v>
      </c>
      <c r="D450" s="19">
        <v>1</v>
      </c>
      <c r="E450" s="27">
        <v>1273.43</v>
      </c>
      <c r="F450" s="27">
        <v>224.73</v>
      </c>
      <c r="G450" s="17">
        <f t="shared" ref="G450:G483" si="38">(D450*E450)+(D450*F450)</f>
        <v>1498.16</v>
      </c>
      <c r="H450" s="33">
        <f t="shared" si="36"/>
        <v>1273.43</v>
      </c>
      <c r="I450" s="34">
        <f t="shared" si="37"/>
        <v>224.73</v>
      </c>
      <c r="J450" s="35"/>
    </row>
    <row r="451" spans="1:10" s="36" customFormat="1" ht="13.5">
      <c r="A451" s="52" t="s">
        <v>619</v>
      </c>
      <c r="B451" s="53" t="s">
        <v>881</v>
      </c>
      <c r="C451" s="31" t="s">
        <v>7</v>
      </c>
      <c r="D451" s="19">
        <v>1</v>
      </c>
      <c r="E451" s="28">
        <v>85.873877288788947</v>
      </c>
      <c r="F451" s="28">
        <v>15.156122711211056</v>
      </c>
      <c r="G451" s="17">
        <f t="shared" si="38"/>
        <v>101.03</v>
      </c>
      <c r="H451" s="33">
        <f t="shared" si="36"/>
        <v>85.873877288788947</v>
      </c>
      <c r="I451" s="34">
        <f t="shared" si="37"/>
        <v>15.156122711211056</v>
      </c>
      <c r="J451" s="35"/>
    </row>
    <row r="452" spans="1:10" s="36" customFormat="1" ht="13.5">
      <c r="A452" s="52" t="s">
        <v>620</v>
      </c>
      <c r="B452" s="53" t="s">
        <v>174</v>
      </c>
      <c r="C452" s="31" t="s">
        <v>7</v>
      </c>
      <c r="D452" s="19">
        <v>1</v>
      </c>
      <c r="E452" s="28">
        <v>53.115966171194259</v>
      </c>
      <c r="F452" s="28">
        <v>9.3740338288057448</v>
      </c>
      <c r="G452" s="17">
        <f t="shared" si="38"/>
        <v>62.49</v>
      </c>
      <c r="H452" s="33">
        <f t="shared" si="36"/>
        <v>53.115966171194259</v>
      </c>
      <c r="I452" s="34">
        <f t="shared" si="37"/>
        <v>9.3740338288057448</v>
      </c>
      <c r="J452" s="35"/>
    </row>
    <row r="453" spans="1:10" s="36" customFormat="1" ht="13.5">
      <c r="A453" s="52" t="s">
        <v>621</v>
      </c>
      <c r="B453" s="53" t="s">
        <v>175</v>
      </c>
      <c r="C453" s="31" t="s">
        <v>7</v>
      </c>
      <c r="D453" s="19">
        <v>20</v>
      </c>
      <c r="E453" s="27">
        <v>21.73</v>
      </c>
      <c r="F453" s="27">
        <v>5.44</v>
      </c>
      <c r="G453" s="17">
        <f t="shared" si="38"/>
        <v>543.40000000000009</v>
      </c>
      <c r="H453" s="33">
        <f t="shared" si="36"/>
        <v>434.6</v>
      </c>
      <c r="I453" s="34">
        <f t="shared" si="37"/>
        <v>108.80000000000001</v>
      </c>
      <c r="J453" s="35"/>
    </row>
    <row r="454" spans="1:10" s="36" customFormat="1" ht="27">
      <c r="A454" s="52" t="s">
        <v>622</v>
      </c>
      <c r="B454" s="53" t="s">
        <v>882</v>
      </c>
      <c r="C454" s="31" t="s">
        <v>7</v>
      </c>
      <c r="D454" s="19">
        <v>1</v>
      </c>
      <c r="E454" s="27">
        <v>353.64</v>
      </c>
      <c r="F454" s="27">
        <v>5</v>
      </c>
      <c r="G454" s="17">
        <f t="shared" si="38"/>
        <v>358.64</v>
      </c>
      <c r="H454" s="33">
        <f>E454*D454</f>
        <v>353.64</v>
      </c>
      <c r="I454" s="34">
        <f t="shared" si="37"/>
        <v>5</v>
      </c>
      <c r="J454" s="35"/>
    </row>
    <row r="455" spans="1:10" s="36" customFormat="1" ht="13.5">
      <c r="A455" s="63">
        <v>22</v>
      </c>
      <c r="B455" s="64" t="s">
        <v>176</v>
      </c>
      <c r="C455" s="65"/>
      <c r="D455" s="65"/>
      <c r="E455" s="66"/>
      <c r="F455" s="66"/>
      <c r="G455" s="67"/>
      <c r="H455" s="85"/>
      <c r="I455" s="86"/>
      <c r="J455" s="35"/>
    </row>
    <row r="456" spans="1:10" s="36" customFormat="1" ht="13.5">
      <c r="A456" s="52" t="s">
        <v>371</v>
      </c>
      <c r="B456" s="53" t="s">
        <v>456</v>
      </c>
      <c r="C456" s="31" t="s">
        <v>720</v>
      </c>
      <c r="D456" s="19">
        <v>10</v>
      </c>
      <c r="E456" s="27">
        <v>100</v>
      </c>
      <c r="F456" s="27">
        <v>0</v>
      </c>
      <c r="G456" s="17">
        <f t="shared" si="38"/>
        <v>1000</v>
      </c>
      <c r="H456" s="33">
        <f t="shared" si="36"/>
        <v>1000</v>
      </c>
      <c r="I456" s="34">
        <f t="shared" si="37"/>
        <v>0</v>
      </c>
      <c r="J456" s="35"/>
    </row>
    <row r="457" spans="1:10" s="36" customFormat="1" ht="13.5">
      <c r="A457" s="52" t="s">
        <v>372</v>
      </c>
      <c r="B457" s="53" t="s">
        <v>177</v>
      </c>
      <c r="C457" s="31" t="s">
        <v>720</v>
      </c>
      <c r="D457" s="19">
        <v>10</v>
      </c>
      <c r="E457" s="27">
        <v>105.02</v>
      </c>
      <c r="F457" s="27">
        <v>0</v>
      </c>
      <c r="G457" s="17">
        <f t="shared" si="38"/>
        <v>1050.2</v>
      </c>
      <c r="H457" s="33">
        <f t="shared" si="36"/>
        <v>1050.2</v>
      </c>
      <c r="I457" s="34">
        <f t="shared" si="37"/>
        <v>0</v>
      </c>
      <c r="J457" s="35"/>
    </row>
    <row r="458" spans="1:10" s="36" customFormat="1" ht="13.5">
      <c r="A458" s="52" t="s">
        <v>373</v>
      </c>
      <c r="B458" s="53" t="s">
        <v>178</v>
      </c>
      <c r="C458" s="31" t="s">
        <v>7</v>
      </c>
      <c r="D458" s="19">
        <v>1</v>
      </c>
      <c r="E458" s="27">
        <v>434.59</v>
      </c>
      <c r="F458" s="27">
        <v>0</v>
      </c>
      <c r="G458" s="17">
        <f t="shared" si="38"/>
        <v>434.59</v>
      </c>
      <c r="H458" s="33">
        <f t="shared" si="36"/>
        <v>434.59</v>
      </c>
      <c r="I458" s="34">
        <f t="shared" si="37"/>
        <v>0</v>
      </c>
      <c r="J458" s="35"/>
    </row>
    <row r="459" spans="1:10" s="36" customFormat="1" ht="13.5">
      <c r="A459" s="52" t="s">
        <v>374</v>
      </c>
      <c r="B459" s="53" t="s">
        <v>892</v>
      </c>
      <c r="C459" s="31" t="s">
        <v>24</v>
      </c>
      <c r="D459" s="19">
        <v>50</v>
      </c>
      <c r="E459" s="27">
        <v>2.77</v>
      </c>
      <c r="F459" s="27">
        <v>0.86</v>
      </c>
      <c r="G459" s="17">
        <f t="shared" si="38"/>
        <v>181.5</v>
      </c>
      <c r="H459" s="33">
        <f t="shared" si="36"/>
        <v>138.5</v>
      </c>
      <c r="I459" s="34">
        <f t="shared" si="37"/>
        <v>43</v>
      </c>
      <c r="J459" s="35"/>
    </row>
    <row r="460" spans="1:10" s="36" customFormat="1" ht="13.5">
      <c r="A460" s="52" t="s">
        <v>375</v>
      </c>
      <c r="B460" s="53" t="s">
        <v>893</v>
      </c>
      <c r="C460" s="31" t="s">
        <v>24</v>
      </c>
      <c r="D460" s="19">
        <v>50</v>
      </c>
      <c r="E460" s="27">
        <v>3.81</v>
      </c>
      <c r="F460" s="27">
        <v>1.07</v>
      </c>
      <c r="G460" s="17">
        <f t="shared" si="38"/>
        <v>244</v>
      </c>
      <c r="H460" s="33">
        <f t="shared" si="36"/>
        <v>190.5</v>
      </c>
      <c r="I460" s="34">
        <f t="shared" si="37"/>
        <v>53.5</v>
      </c>
      <c r="J460" s="35"/>
    </row>
    <row r="461" spans="1:10" s="36" customFormat="1" ht="13.5">
      <c r="A461" s="52" t="s">
        <v>376</v>
      </c>
      <c r="B461" s="53" t="s">
        <v>685</v>
      </c>
      <c r="C461" s="31" t="s">
        <v>24</v>
      </c>
      <c r="D461" s="19">
        <v>50</v>
      </c>
      <c r="E461" s="27">
        <v>5.42</v>
      </c>
      <c r="F461" s="27">
        <v>1.42</v>
      </c>
      <c r="G461" s="17">
        <f t="shared" si="38"/>
        <v>342</v>
      </c>
      <c r="H461" s="33">
        <f t="shared" si="36"/>
        <v>271</v>
      </c>
      <c r="I461" s="34">
        <f t="shared" si="37"/>
        <v>71</v>
      </c>
      <c r="J461" s="35"/>
    </row>
    <row r="462" spans="1:10" s="36" customFormat="1" ht="13.5">
      <c r="A462" s="52" t="s">
        <v>377</v>
      </c>
      <c r="B462" s="53" t="s">
        <v>686</v>
      </c>
      <c r="C462" s="31" t="s">
        <v>24</v>
      </c>
      <c r="D462" s="19">
        <v>50</v>
      </c>
      <c r="E462" s="27">
        <v>7.37</v>
      </c>
      <c r="F462" s="27">
        <v>1.86</v>
      </c>
      <c r="G462" s="17">
        <f t="shared" si="38"/>
        <v>461.5</v>
      </c>
      <c r="H462" s="33">
        <f t="shared" si="36"/>
        <v>368.5</v>
      </c>
      <c r="I462" s="34">
        <f t="shared" si="37"/>
        <v>93</v>
      </c>
      <c r="J462" s="35"/>
    </row>
    <row r="463" spans="1:10" s="36" customFormat="1" ht="13.5">
      <c r="A463" s="52" t="s">
        <v>378</v>
      </c>
      <c r="B463" s="53" t="s">
        <v>687</v>
      </c>
      <c r="C463" s="31" t="s">
        <v>24</v>
      </c>
      <c r="D463" s="19">
        <v>50</v>
      </c>
      <c r="E463" s="27">
        <v>11.72</v>
      </c>
      <c r="F463" s="27">
        <v>2.76</v>
      </c>
      <c r="G463" s="17">
        <f t="shared" si="38"/>
        <v>724</v>
      </c>
      <c r="H463" s="33">
        <f t="shared" si="36"/>
        <v>586</v>
      </c>
      <c r="I463" s="34">
        <f t="shared" si="37"/>
        <v>138</v>
      </c>
      <c r="J463" s="35"/>
    </row>
    <row r="464" spans="1:10" s="36" customFormat="1" ht="13.5">
      <c r="A464" s="52" t="s">
        <v>379</v>
      </c>
      <c r="B464" s="53" t="s">
        <v>688</v>
      </c>
      <c r="C464" s="31" t="s">
        <v>24</v>
      </c>
      <c r="D464" s="19">
        <v>25</v>
      </c>
      <c r="E464" s="27">
        <v>17.95</v>
      </c>
      <c r="F464" s="27">
        <v>4.13</v>
      </c>
      <c r="G464" s="17">
        <f t="shared" si="38"/>
        <v>552</v>
      </c>
      <c r="H464" s="33">
        <f t="shared" si="36"/>
        <v>448.75</v>
      </c>
      <c r="I464" s="34">
        <f t="shared" si="37"/>
        <v>103.25</v>
      </c>
      <c r="J464" s="35"/>
    </row>
    <row r="465" spans="1:10" s="36" customFormat="1" ht="13.5">
      <c r="A465" s="52" t="s">
        <v>399</v>
      </c>
      <c r="B465" s="53" t="s">
        <v>689</v>
      </c>
      <c r="C465" s="31" t="s">
        <v>24</v>
      </c>
      <c r="D465" s="19">
        <v>10</v>
      </c>
      <c r="E465" s="27">
        <v>22.44</v>
      </c>
      <c r="F465" s="27">
        <v>2.17</v>
      </c>
      <c r="G465" s="17">
        <f t="shared" si="38"/>
        <v>246.1</v>
      </c>
      <c r="H465" s="33">
        <f t="shared" si="36"/>
        <v>224.4</v>
      </c>
      <c r="I465" s="34">
        <f t="shared" si="37"/>
        <v>21.7</v>
      </c>
      <c r="J465" s="35"/>
    </row>
    <row r="466" spans="1:10" s="36" customFormat="1" ht="13.5">
      <c r="A466" s="52" t="s">
        <v>380</v>
      </c>
      <c r="B466" s="53" t="s">
        <v>690</v>
      </c>
      <c r="C466" s="31" t="s">
        <v>24</v>
      </c>
      <c r="D466" s="19">
        <v>10</v>
      </c>
      <c r="E466" s="27">
        <v>30.78</v>
      </c>
      <c r="F466" s="27">
        <v>2.4900000000000002</v>
      </c>
      <c r="G466" s="17">
        <f t="shared" si="38"/>
        <v>332.7</v>
      </c>
      <c r="H466" s="33">
        <f t="shared" si="36"/>
        <v>307.8</v>
      </c>
      <c r="I466" s="34">
        <f t="shared" si="37"/>
        <v>24.900000000000002</v>
      </c>
      <c r="J466" s="35"/>
    </row>
    <row r="467" spans="1:10" s="36" customFormat="1" ht="13.5">
      <c r="A467" s="52" t="s">
        <v>381</v>
      </c>
      <c r="B467" s="53" t="s">
        <v>691</v>
      </c>
      <c r="C467" s="31" t="s">
        <v>24</v>
      </c>
      <c r="D467" s="19">
        <v>10</v>
      </c>
      <c r="E467" s="27">
        <v>43.7</v>
      </c>
      <c r="F467" s="27">
        <v>2.96</v>
      </c>
      <c r="G467" s="17">
        <f t="shared" si="38"/>
        <v>466.6</v>
      </c>
      <c r="H467" s="33">
        <f t="shared" si="36"/>
        <v>437</v>
      </c>
      <c r="I467" s="34">
        <f t="shared" si="37"/>
        <v>29.6</v>
      </c>
      <c r="J467" s="35"/>
    </row>
    <row r="468" spans="1:10" s="36" customFormat="1" ht="13.5">
      <c r="A468" s="52" t="s">
        <v>650</v>
      </c>
      <c r="B468" s="53" t="s">
        <v>692</v>
      </c>
      <c r="C468" s="31" t="s">
        <v>24</v>
      </c>
      <c r="D468" s="19">
        <v>50</v>
      </c>
      <c r="E468" s="27">
        <v>5.28</v>
      </c>
      <c r="F468" s="27">
        <v>0.09</v>
      </c>
      <c r="G468" s="17">
        <f t="shared" si="38"/>
        <v>268.5</v>
      </c>
      <c r="H468" s="33">
        <f t="shared" si="36"/>
        <v>264</v>
      </c>
      <c r="I468" s="34">
        <f t="shared" si="37"/>
        <v>4.5</v>
      </c>
      <c r="J468" s="35"/>
    </row>
    <row r="469" spans="1:10" s="36" customFormat="1" ht="13.5">
      <c r="A469" s="52" t="s">
        <v>894</v>
      </c>
      <c r="B469" s="53" t="s">
        <v>179</v>
      </c>
      <c r="C469" s="31" t="s">
        <v>7</v>
      </c>
      <c r="D469" s="19">
        <v>10</v>
      </c>
      <c r="E469" s="27">
        <v>51.47</v>
      </c>
      <c r="F469" s="27">
        <v>0</v>
      </c>
      <c r="G469" s="17">
        <f t="shared" si="38"/>
        <v>514.70000000000005</v>
      </c>
      <c r="H469" s="33">
        <f t="shared" si="36"/>
        <v>514.70000000000005</v>
      </c>
      <c r="I469" s="34">
        <f t="shared" si="37"/>
        <v>0</v>
      </c>
      <c r="J469" s="35"/>
    </row>
    <row r="470" spans="1:10" s="36" customFormat="1" ht="13.5">
      <c r="A470" s="52" t="s">
        <v>895</v>
      </c>
      <c r="B470" s="53" t="s">
        <v>180</v>
      </c>
      <c r="C470" s="31" t="s">
        <v>24</v>
      </c>
      <c r="D470" s="19">
        <v>100</v>
      </c>
      <c r="E470" s="27">
        <v>23.44</v>
      </c>
      <c r="F470" s="27">
        <v>0</v>
      </c>
      <c r="G470" s="17">
        <f t="shared" si="38"/>
        <v>2344</v>
      </c>
      <c r="H470" s="33">
        <f t="shared" si="36"/>
        <v>2344</v>
      </c>
      <c r="I470" s="34">
        <f t="shared" si="37"/>
        <v>0</v>
      </c>
      <c r="J470" s="35"/>
    </row>
    <row r="471" spans="1:10" s="36" customFormat="1" ht="13.5">
      <c r="A471" s="63">
        <v>23</v>
      </c>
      <c r="B471" s="64" t="s">
        <v>181</v>
      </c>
      <c r="C471" s="65"/>
      <c r="D471" s="65"/>
      <c r="E471" s="66"/>
      <c r="F471" s="66"/>
      <c r="G471" s="67"/>
      <c r="H471" s="85"/>
      <c r="I471" s="86"/>
      <c r="J471" s="35"/>
    </row>
    <row r="472" spans="1:10" s="36" customFormat="1" ht="13.5">
      <c r="A472" s="52" t="s">
        <v>382</v>
      </c>
      <c r="B472" s="53" t="s">
        <v>182</v>
      </c>
      <c r="C472" s="31" t="s">
        <v>4</v>
      </c>
      <c r="D472" s="19">
        <v>15</v>
      </c>
      <c r="E472" s="28">
        <v>7.6</v>
      </c>
      <c r="F472" s="28">
        <v>161.37</v>
      </c>
      <c r="G472" s="17">
        <f t="shared" si="38"/>
        <v>2534.5500000000002</v>
      </c>
      <c r="H472" s="33">
        <f t="shared" ref="H472:H481" si="39">E472*D472</f>
        <v>114</v>
      </c>
      <c r="I472" s="34">
        <f t="shared" ref="I472:I481" si="40">F472*D472</f>
        <v>2420.5500000000002</v>
      </c>
      <c r="J472" s="35"/>
    </row>
    <row r="473" spans="1:10" s="36" customFormat="1" ht="13.5">
      <c r="A473" s="52" t="s">
        <v>383</v>
      </c>
      <c r="B473" s="53" t="s">
        <v>183</v>
      </c>
      <c r="C473" s="31" t="s">
        <v>184</v>
      </c>
      <c r="D473" s="19">
        <v>1</v>
      </c>
      <c r="E473" s="28">
        <v>53.52</v>
      </c>
      <c r="F473" s="28">
        <v>1136.32</v>
      </c>
      <c r="G473" s="17">
        <f t="shared" si="38"/>
        <v>1189.8399999999999</v>
      </c>
      <c r="H473" s="33">
        <f t="shared" si="39"/>
        <v>53.52</v>
      </c>
      <c r="I473" s="34">
        <f t="shared" si="40"/>
        <v>1136.32</v>
      </c>
      <c r="J473" s="35"/>
    </row>
    <row r="474" spans="1:10" s="36" customFormat="1" ht="13.5">
      <c r="A474" s="52" t="s">
        <v>384</v>
      </c>
      <c r="B474" s="53" t="s">
        <v>185</v>
      </c>
      <c r="C474" s="31" t="s">
        <v>184</v>
      </c>
      <c r="D474" s="19">
        <v>1</v>
      </c>
      <c r="E474" s="27">
        <v>45.89</v>
      </c>
      <c r="F474" s="27">
        <v>966.71</v>
      </c>
      <c r="G474" s="17">
        <f t="shared" si="38"/>
        <v>1012.6</v>
      </c>
      <c r="H474" s="33">
        <f t="shared" si="39"/>
        <v>45.89</v>
      </c>
      <c r="I474" s="34">
        <f t="shared" si="40"/>
        <v>966.71</v>
      </c>
      <c r="J474" s="35"/>
    </row>
    <row r="475" spans="1:10" s="36" customFormat="1" ht="13.5">
      <c r="A475" s="52" t="s">
        <v>385</v>
      </c>
      <c r="B475" s="53" t="s">
        <v>186</v>
      </c>
      <c r="C475" s="31" t="s">
        <v>184</v>
      </c>
      <c r="D475" s="19">
        <v>1</v>
      </c>
      <c r="E475" s="28">
        <v>53.23</v>
      </c>
      <c r="F475" s="28">
        <v>1129.5899999999999</v>
      </c>
      <c r="G475" s="17">
        <f t="shared" si="38"/>
        <v>1182.82</v>
      </c>
      <c r="H475" s="33">
        <f t="shared" si="39"/>
        <v>53.23</v>
      </c>
      <c r="I475" s="34">
        <f t="shared" si="40"/>
        <v>1129.5899999999999</v>
      </c>
      <c r="J475" s="35"/>
    </row>
    <row r="476" spans="1:10" s="36" customFormat="1" ht="13.5">
      <c r="A476" s="52" t="s">
        <v>386</v>
      </c>
      <c r="B476" s="53" t="s">
        <v>187</v>
      </c>
      <c r="C476" s="31" t="s">
        <v>184</v>
      </c>
      <c r="D476" s="19">
        <v>1</v>
      </c>
      <c r="E476" s="28">
        <v>78.13</v>
      </c>
      <c r="F476" s="28">
        <v>1658.11</v>
      </c>
      <c r="G476" s="17">
        <f t="shared" si="38"/>
        <v>1736.2399999999998</v>
      </c>
      <c r="H476" s="33">
        <f t="shared" si="39"/>
        <v>78.13</v>
      </c>
      <c r="I476" s="34">
        <f t="shared" si="40"/>
        <v>1658.11</v>
      </c>
      <c r="J476" s="35"/>
    </row>
    <row r="477" spans="1:10" s="36" customFormat="1" ht="13.5">
      <c r="A477" s="52" t="s">
        <v>387</v>
      </c>
      <c r="B477" s="53" t="s">
        <v>188</v>
      </c>
      <c r="C477" s="31" t="s">
        <v>184</v>
      </c>
      <c r="D477" s="19">
        <v>1</v>
      </c>
      <c r="E477" s="28">
        <v>63</v>
      </c>
      <c r="F477" s="28">
        <v>1336.98</v>
      </c>
      <c r="G477" s="17">
        <f t="shared" si="38"/>
        <v>1399.98</v>
      </c>
      <c r="H477" s="33">
        <f t="shared" si="39"/>
        <v>63</v>
      </c>
      <c r="I477" s="34">
        <f t="shared" si="40"/>
        <v>1336.98</v>
      </c>
      <c r="J477" s="35"/>
    </row>
    <row r="478" spans="1:10" s="36" customFormat="1" ht="13.5">
      <c r="A478" s="52" t="s">
        <v>388</v>
      </c>
      <c r="B478" s="53" t="s">
        <v>189</v>
      </c>
      <c r="C478" s="31" t="s">
        <v>184</v>
      </c>
      <c r="D478" s="19">
        <v>1</v>
      </c>
      <c r="E478" s="28">
        <v>60.68</v>
      </c>
      <c r="F478" s="28">
        <v>1287.72</v>
      </c>
      <c r="G478" s="17">
        <f t="shared" si="38"/>
        <v>1348.4</v>
      </c>
      <c r="H478" s="33">
        <f t="shared" si="39"/>
        <v>60.68</v>
      </c>
      <c r="I478" s="34">
        <f t="shared" si="40"/>
        <v>1287.72</v>
      </c>
      <c r="J478" s="35"/>
    </row>
    <row r="479" spans="1:10" s="36" customFormat="1" ht="13.5">
      <c r="A479" s="52" t="s">
        <v>389</v>
      </c>
      <c r="B479" s="53" t="s">
        <v>190</v>
      </c>
      <c r="C479" s="31" t="s">
        <v>184</v>
      </c>
      <c r="D479" s="19">
        <v>1</v>
      </c>
      <c r="E479" s="28">
        <v>63</v>
      </c>
      <c r="F479" s="28">
        <v>1336.96</v>
      </c>
      <c r="G479" s="17">
        <f t="shared" si="38"/>
        <v>1399.96</v>
      </c>
      <c r="H479" s="33">
        <f t="shared" si="39"/>
        <v>63</v>
      </c>
      <c r="I479" s="34">
        <f t="shared" si="40"/>
        <v>1336.96</v>
      </c>
      <c r="J479" s="35"/>
    </row>
    <row r="480" spans="1:10" s="36" customFormat="1" ht="13.5">
      <c r="A480" s="52" t="s">
        <v>390</v>
      </c>
      <c r="B480" s="53" t="s">
        <v>191</v>
      </c>
      <c r="C480" s="31" t="s">
        <v>184</v>
      </c>
      <c r="D480" s="19">
        <v>1</v>
      </c>
      <c r="E480" s="28">
        <v>63.33</v>
      </c>
      <c r="F480" s="28">
        <v>1344.09</v>
      </c>
      <c r="G480" s="17">
        <f t="shared" si="38"/>
        <v>1407.4199999999998</v>
      </c>
      <c r="H480" s="33">
        <f t="shared" si="39"/>
        <v>63.33</v>
      </c>
      <c r="I480" s="34">
        <f t="shared" si="40"/>
        <v>1344.09</v>
      </c>
      <c r="J480" s="35"/>
    </row>
    <row r="481" spans="1:14" s="36" customFormat="1" ht="27">
      <c r="A481" s="52" t="s">
        <v>653</v>
      </c>
      <c r="B481" s="53" t="s">
        <v>883</v>
      </c>
      <c r="C481" s="31" t="s">
        <v>719</v>
      </c>
      <c r="D481" s="19">
        <v>200</v>
      </c>
      <c r="E481" s="27">
        <v>0.03</v>
      </c>
      <c r="F481" s="27">
        <v>0.64</v>
      </c>
      <c r="G481" s="17">
        <f t="shared" si="38"/>
        <v>134</v>
      </c>
      <c r="H481" s="33">
        <f t="shared" si="39"/>
        <v>6</v>
      </c>
      <c r="I481" s="34">
        <f t="shared" si="40"/>
        <v>128</v>
      </c>
      <c r="J481" s="35"/>
    </row>
    <row r="482" spans="1:14" s="36" customFormat="1" ht="13.5">
      <c r="A482" s="63">
        <v>24</v>
      </c>
      <c r="B482" s="64" t="s">
        <v>192</v>
      </c>
      <c r="C482" s="65"/>
      <c r="D482" s="65"/>
      <c r="E482" s="66"/>
      <c r="F482" s="66"/>
      <c r="G482" s="67"/>
      <c r="H482" s="85"/>
      <c r="I482" s="86"/>
      <c r="J482" s="35"/>
    </row>
    <row r="483" spans="1:14" s="36" customFormat="1" ht="14.25" thickBot="1">
      <c r="A483" s="76" t="s">
        <v>694</v>
      </c>
      <c r="B483" s="77" t="s">
        <v>884</v>
      </c>
      <c r="C483" s="78" t="s">
        <v>720</v>
      </c>
      <c r="D483" s="79">
        <v>80</v>
      </c>
      <c r="E483" s="108">
        <v>9.6</v>
      </c>
      <c r="F483" s="108">
        <v>38.4</v>
      </c>
      <c r="G483" s="80">
        <f t="shared" si="38"/>
        <v>3840</v>
      </c>
      <c r="H483" s="33">
        <f t="shared" ref="H483:H487" si="41">E483*D483</f>
        <v>768</v>
      </c>
      <c r="I483" s="34">
        <f>F483*D483</f>
        <v>3072</v>
      </c>
      <c r="J483" s="35"/>
    </row>
    <row r="484" spans="1:14" s="58" customFormat="1" ht="13.5">
      <c r="A484" s="151" t="s">
        <v>950</v>
      </c>
      <c r="B484" s="152"/>
      <c r="C484" s="152"/>
      <c r="D484" s="152"/>
      <c r="E484" s="152"/>
      <c r="F484" s="152"/>
      <c r="G484" s="69">
        <f>SUM(G11:G483)</f>
        <v>1189792.4849999996</v>
      </c>
      <c r="H484" s="87">
        <f>SUM(H11:H483)</f>
        <v>701248.7935752098</v>
      </c>
      <c r="I484" s="88">
        <f>SUM(I11:I483)</f>
        <v>488414.39142478979</v>
      </c>
    </row>
    <row r="485" spans="1:14" s="58" customFormat="1" ht="13.5">
      <c r="A485" s="153" t="s">
        <v>951</v>
      </c>
      <c r="B485" s="154"/>
      <c r="C485" s="154"/>
      <c r="D485" s="154"/>
      <c r="E485" s="154"/>
      <c r="F485" s="154"/>
      <c r="G485" s="68">
        <f>SUM(H11:H483)*1.2354</f>
        <v>866322.75958281418</v>
      </c>
      <c r="H485" s="89">
        <f t="shared" si="41"/>
        <v>0</v>
      </c>
      <c r="I485" s="90">
        <f t="shared" ref="I485:I487" si="42">F485*D485</f>
        <v>0</v>
      </c>
      <c r="J485" s="91"/>
      <c r="K485" s="92"/>
    </row>
    <row r="486" spans="1:14" s="58" customFormat="1" ht="13.5">
      <c r="A486" s="153" t="s">
        <v>952</v>
      </c>
      <c r="B486" s="154"/>
      <c r="C486" s="154"/>
      <c r="D486" s="154"/>
      <c r="E486" s="154"/>
      <c r="F486" s="154"/>
      <c r="G486" s="68">
        <f>SUM(I11:I483)*1.2354</f>
        <v>603387.13916618528</v>
      </c>
      <c r="H486" s="89">
        <f t="shared" si="41"/>
        <v>0</v>
      </c>
      <c r="I486" s="90">
        <f t="shared" si="42"/>
        <v>0</v>
      </c>
      <c r="J486" s="91"/>
      <c r="K486" s="92"/>
    </row>
    <row r="487" spans="1:14" s="58" customFormat="1" ht="14.25" thickBot="1">
      <c r="A487" s="155" t="s">
        <v>953</v>
      </c>
      <c r="B487" s="156"/>
      <c r="C487" s="156"/>
      <c r="D487" s="156"/>
      <c r="E487" s="156"/>
      <c r="F487" s="156"/>
      <c r="G487" s="82">
        <f>G485+G486</f>
        <v>1469709.8987489995</v>
      </c>
      <c r="H487" s="87">
        <f t="shared" si="41"/>
        <v>0</v>
      </c>
      <c r="I487" s="88">
        <f t="shared" si="42"/>
        <v>0</v>
      </c>
    </row>
    <row r="488" spans="1:14">
      <c r="K488" s="1"/>
      <c r="L488" s="1"/>
      <c r="M488" s="1"/>
      <c r="N488" s="1"/>
    </row>
    <row r="489" spans="1:14">
      <c r="A489" s="1" t="s">
        <v>693</v>
      </c>
      <c r="K489" s="1"/>
      <c r="L489" s="1"/>
      <c r="M489" s="1"/>
      <c r="N489" s="1"/>
    </row>
    <row r="490" spans="1:14">
      <c r="A490" s="1" t="s">
        <v>966</v>
      </c>
    </row>
  </sheetData>
  <autoFilter ref="A9:I487"/>
  <mergeCells count="14">
    <mergeCell ref="A484:F484"/>
    <mergeCell ref="A485:F485"/>
    <mergeCell ref="A486:F486"/>
    <mergeCell ref="A487:F487"/>
    <mergeCell ref="A2:G3"/>
    <mergeCell ref="A4:E4"/>
    <mergeCell ref="F4:G4"/>
    <mergeCell ref="A6:G6"/>
    <mergeCell ref="A8:A9"/>
    <mergeCell ref="B8:B9"/>
    <mergeCell ref="C8:C9"/>
    <mergeCell ref="D8:D9"/>
    <mergeCell ref="E8:F8"/>
    <mergeCell ref="G8:G9"/>
  </mergeCells>
  <printOptions horizontalCentered="1"/>
  <pageMargins left="0.59055118110236227" right="0.19685039370078741" top="0.98425196850393704" bottom="0.59055118110236227" header="0.31496062992125984" footer="0.31496062992125984"/>
  <pageSetup paperSize="9" scale="90" orientation="landscape" horizontalDpi="4294967292" r:id="rId1"/>
  <drawing r:id="rId2"/>
  <legacyDrawing r:id="rId3"/>
  <oleObjects>
    <mc:AlternateContent xmlns:mc="http://schemas.openxmlformats.org/markup-compatibility/2006">
      <mc:Choice Requires="x14">
        <oleObject progId="Word.Picture.8" shapeId="5121" r:id="rId4">
          <objectPr defaultSize="0" autoPict="0" r:id="rId5">
            <anchor moveWithCells="1" sizeWithCells="1">
              <from>
                <xdr:col>0</xdr:col>
                <xdr:colOff>304800</xdr:colOff>
                <xdr:row>1</xdr:row>
                <xdr:rowOff>95250</xdr:rowOff>
              </from>
              <to>
                <xdr:col>1</xdr:col>
                <xdr:colOff>523875</xdr:colOff>
                <xdr:row>2</xdr:row>
                <xdr:rowOff>409575</xdr:rowOff>
              </to>
            </anchor>
          </objectPr>
        </oleObject>
      </mc:Choice>
      <mc:Fallback>
        <oleObject progId="Word.Picture.8" shapeId="5121" r:id="rId4"/>
      </mc:Fallback>
    </mc:AlternateContent>
    <mc:AlternateContent xmlns:mc="http://schemas.openxmlformats.org/markup-compatibility/2006">
      <mc:Choice Requires="x14">
        <oleObject progId="Word.Picture.8" shapeId="5122" r:id="rId6">
          <objectPr defaultSize="0" autoPict="0" r:id="rId5">
            <anchor moveWithCells="1" sizeWithCells="1">
              <from>
                <xdr:col>0</xdr:col>
                <xdr:colOff>304800</xdr:colOff>
                <xdr:row>1</xdr:row>
                <xdr:rowOff>95250</xdr:rowOff>
              </from>
              <to>
                <xdr:col>1</xdr:col>
                <xdr:colOff>523875</xdr:colOff>
                <xdr:row>2</xdr:row>
                <xdr:rowOff>409575</xdr:rowOff>
              </to>
            </anchor>
          </objectPr>
        </oleObject>
      </mc:Choice>
      <mc:Fallback>
        <oleObject progId="Word.Picture.8" shapeId="5122" r:id="rId6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A490"/>
  <sheetViews>
    <sheetView tabSelected="1" zoomScaleNormal="100" zoomScaleSheetLayoutView="115" workbookViewId="0">
      <selection activeCell="B19" sqref="B19"/>
    </sheetView>
  </sheetViews>
  <sheetFormatPr defaultColWidth="9.140625" defaultRowHeight="15"/>
  <cols>
    <col min="1" max="1" width="10.28515625" style="1" customWidth="1"/>
    <col min="2" max="2" width="85.28515625" style="8" customWidth="1"/>
    <col min="3" max="4" width="10.28515625" style="2" customWidth="1"/>
    <col min="5" max="6" width="11.140625" style="25" customWidth="1"/>
    <col min="7" max="7" width="13.85546875" style="4" bestFit="1" customWidth="1"/>
    <col min="8" max="9" width="9.5703125" style="3" hidden="1" customWidth="1"/>
    <col min="10" max="10" width="11.85546875" style="1" bestFit="1" customWidth="1"/>
    <col min="11" max="11" width="10.42578125" style="10" bestFit="1" customWidth="1"/>
    <col min="12" max="12" width="13.140625" style="12" customWidth="1"/>
    <col min="13" max="14" width="9.7109375" style="11" customWidth="1"/>
    <col min="15" max="16384" width="9.140625" style="1"/>
  </cols>
  <sheetData>
    <row r="1" spans="1:27" ht="15.75" thickBot="1"/>
    <row r="2" spans="1:27" ht="41.25" customHeight="1">
      <c r="A2" s="131" t="s">
        <v>659</v>
      </c>
      <c r="B2" s="132"/>
      <c r="C2" s="132"/>
      <c r="D2" s="132"/>
      <c r="E2" s="132"/>
      <c r="F2" s="132"/>
      <c r="G2" s="133"/>
      <c r="H2" s="5"/>
      <c r="I2" s="5"/>
    </row>
    <row r="3" spans="1:27" ht="41.25" customHeight="1">
      <c r="A3" s="134"/>
      <c r="B3" s="135"/>
      <c r="C3" s="135"/>
      <c r="D3" s="135"/>
      <c r="E3" s="135"/>
      <c r="F3" s="135"/>
      <c r="G3" s="136"/>
      <c r="H3" s="5"/>
      <c r="I3" s="5"/>
    </row>
    <row r="4" spans="1:27" ht="60" customHeight="1">
      <c r="A4" s="139" t="s">
        <v>954</v>
      </c>
      <c r="B4" s="140"/>
      <c r="C4" s="140"/>
      <c r="D4" s="140"/>
      <c r="E4" s="140"/>
      <c r="F4" s="137" t="s">
        <v>971</v>
      </c>
      <c r="G4" s="138"/>
      <c r="H4" s="5"/>
      <c r="I4" s="5"/>
      <c r="K4" s="1"/>
      <c r="L4" s="1"/>
      <c r="M4" s="1"/>
      <c r="N4" s="1"/>
    </row>
    <row r="5" spans="1:27" ht="8.25" customHeight="1">
      <c r="A5" s="15"/>
      <c r="B5" s="14"/>
      <c r="C5" s="14"/>
      <c r="D5" s="14"/>
      <c r="E5" s="24"/>
      <c r="F5" s="24"/>
      <c r="G5" s="16"/>
      <c r="H5" s="5"/>
      <c r="I5" s="5"/>
      <c r="K5" s="1"/>
      <c r="L5" s="1"/>
      <c r="M5" s="1"/>
      <c r="N5" s="1"/>
    </row>
    <row r="6" spans="1:27" ht="24.75" customHeight="1" thickBot="1">
      <c r="A6" s="141" t="s">
        <v>972</v>
      </c>
      <c r="B6" s="142"/>
      <c r="C6" s="142"/>
      <c r="D6" s="142"/>
      <c r="E6" s="142"/>
      <c r="F6" s="142"/>
      <c r="G6" s="143"/>
      <c r="H6" s="5"/>
      <c r="I6" s="5"/>
      <c r="K6" s="1"/>
      <c r="L6" s="1"/>
      <c r="M6" s="1"/>
      <c r="N6" s="1"/>
    </row>
    <row r="7" spans="1:27" ht="8.25" customHeight="1" thickBot="1">
      <c r="A7" s="15"/>
      <c r="B7" s="14"/>
      <c r="C7" s="14"/>
      <c r="D7" s="14"/>
      <c r="E7" s="24"/>
      <c r="F7" s="24"/>
      <c r="G7" s="16"/>
      <c r="H7" s="5"/>
      <c r="I7" s="5"/>
      <c r="K7" s="1"/>
      <c r="L7" s="1"/>
      <c r="M7" s="1"/>
      <c r="N7" s="1"/>
    </row>
    <row r="8" spans="1:27" ht="18.75" customHeight="1">
      <c r="A8" s="149" t="s">
        <v>394</v>
      </c>
      <c r="B8" s="147" t="s">
        <v>395</v>
      </c>
      <c r="C8" s="147" t="s">
        <v>396</v>
      </c>
      <c r="D8" s="147" t="s">
        <v>397</v>
      </c>
      <c r="E8" s="144" t="s">
        <v>457</v>
      </c>
      <c r="F8" s="144"/>
      <c r="G8" s="145" t="s">
        <v>458</v>
      </c>
      <c r="H8" s="5"/>
      <c r="I8" s="5"/>
      <c r="K8" s="1"/>
      <c r="L8" s="1"/>
      <c r="M8" s="1"/>
      <c r="N8" s="1"/>
    </row>
    <row r="9" spans="1:27" s="6" customFormat="1" ht="21" customHeight="1" thickBot="1">
      <c r="A9" s="150"/>
      <c r="B9" s="148"/>
      <c r="C9" s="148"/>
      <c r="D9" s="148"/>
      <c r="E9" s="81" t="s">
        <v>398</v>
      </c>
      <c r="F9" s="81" t="s">
        <v>391</v>
      </c>
      <c r="G9" s="146"/>
      <c r="H9" s="9" t="s">
        <v>392</v>
      </c>
      <c r="I9" s="7" t="s">
        <v>393</v>
      </c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</row>
    <row r="10" spans="1:27" s="13" customFormat="1">
      <c r="A10" s="70">
        <v>1</v>
      </c>
      <c r="B10" s="71" t="s">
        <v>460</v>
      </c>
      <c r="C10" s="72"/>
      <c r="D10" s="72"/>
      <c r="E10" s="73"/>
      <c r="F10" s="73"/>
      <c r="G10" s="74"/>
      <c r="H10" s="83"/>
      <c r="I10" s="84"/>
      <c r="J10" s="6"/>
      <c r="K10" s="6"/>
      <c r="L10" s="6"/>
      <c r="M10" s="6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</row>
    <row r="11" spans="1:27" s="46" customFormat="1">
      <c r="A11" s="41" t="s">
        <v>428</v>
      </c>
      <c r="B11" s="42" t="s">
        <v>969</v>
      </c>
      <c r="C11" s="43" t="s">
        <v>432</v>
      </c>
      <c r="D11" s="117">
        <f>SUM(G14:G483)/100*10/(E11+F11)</f>
        <v>1</v>
      </c>
      <c r="E11" s="27">
        <v>56656.785000000018</v>
      </c>
      <c r="F11" s="27">
        <v>37771.190000000017</v>
      </c>
      <c r="G11" s="23">
        <f>(D11*E11)+(D11*F11)</f>
        <v>94427.975000000035</v>
      </c>
      <c r="H11" s="44">
        <f>E11*D11</f>
        <v>56656.785000000018</v>
      </c>
      <c r="I11" s="45">
        <f t="shared" ref="I11:I80" si="0">F11*D11</f>
        <v>37771.190000000017</v>
      </c>
      <c r="J11" s="6"/>
      <c r="K11" s="6"/>
      <c r="L11" s="6"/>
      <c r="M11" s="6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</row>
    <row r="12" spans="1:27" s="36" customFormat="1">
      <c r="A12" s="41" t="s">
        <v>193</v>
      </c>
      <c r="B12" s="30" t="s">
        <v>942</v>
      </c>
      <c r="C12" s="31" t="s">
        <v>432</v>
      </c>
      <c r="D12" s="117">
        <f>SUM(G14:G483)/100*15/(E12+F12)</f>
        <v>1</v>
      </c>
      <c r="E12" s="27">
        <v>14164.196250000006</v>
      </c>
      <c r="F12" s="27">
        <v>127477.76625000004</v>
      </c>
      <c r="G12" s="17">
        <f>(D12*E12)+(D12*F12)</f>
        <v>141641.96250000005</v>
      </c>
      <c r="H12" s="44">
        <f t="shared" ref="H12:H75" si="1">E12*D12</f>
        <v>14164.196250000006</v>
      </c>
      <c r="I12" s="45">
        <f t="shared" si="0"/>
        <v>127477.76625000004</v>
      </c>
      <c r="J12" s="61"/>
      <c r="K12" s="61"/>
      <c r="L12" s="61"/>
      <c r="M12" s="6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</row>
    <row r="13" spans="1:27" s="36" customFormat="1" ht="13.5">
      <c r="A13" s="41" t="s">
        <v>429</v>
      </c>
      <c r="B13" s="37" t="s">
        <v>943</v>
      </c>
      <c r="C13" s="31" t="s">
        <v>432</v>
      </c>
      <c r="D13" s="117">
        <f>SUM(G14:G483)/100*1/(E13+F13)</f>
        <v>1</v>
      </c>
      <c r="E13" s="27">
        <v>0</v>
      </c>
      <c r="F13" s="27">
        <v>9442.7975000000042</v>
      </c>
      <c r="G13" s="17">
        <f>(D13*E13)+(D13*F13)</f>
        <v>9442.7975000000042</v>
      </c>
      <c r="H13" s="44">
        <f t="shared" si="1"/>
        <v>0</v>
      </c>
      <c r="I13" s="45">
        <f t="shared" si="0"/>
        <v>9442.7975000000042</v>
      </c>
      <c r="J13" s="61"/>
      <c r="K13" s="62"/>
      <c r="L13" s="62"/>
    </row>
    <row r="14" spans="1:27" s="36" customFormat="1" ht="13.5">
      <c r="A14" s="41" t="s">
        <v>940</v>
      </c>
      <c r="B14" s="37" t="s">
        <v>459</v>
      </c>
      <c r="C14" s="38" t="s">
        <v>432</v>
      </c>
      <c r="D14" s="32">
        <v>2</v>
      </c>
      <c r="E14" s="27">
        <v>0</v>
      </c>
      <c r="F14" s="27">
        <v>233.94</v>
      </c>
      <c r="G14" s="17">
        <f t="shared" ref="G14:G22" si="2">(D14*E14)+(D14*F14)</f>
        <v>467.88</v>
      </c>
      <c r="H14" s="44">
        <f t="shared" si="1"/>
        <v>0</v>
      </c>
      <c r="I14" s="45">
        <f t="shared" si="0"/>
        <v>467.88</v>
      </c>
      <c r="J14" s="35"/>
    </row>
    <row r="15" spans="1:27" s="36" customFormat="1" ht="13.5">
      <c r="A15" s="60" t="s">
        <v>941</v>
      </c>
      <c r="B15" s="37" t="s">
        <v>5</v>
      </c>
      <c r="C15" s="31" t="s">
        <v>6</v>
      </c>
      <c r="D15" s="32">
        <v>5000</v>
      </c>
      <c r="E15" s="27">
        <v>1.53</v>
      </c>
      <c r="F15" s="27">
        <v>0</v>
      </c>
      <c r="G15" s="17">
        <f t="shared" si="2"/>
        <v>7650</v>
      </c>
      <c r="H15" s="44">
        <f t="shared" si="1"/>
        <v>7650</v>
      </c>
      <c r="I15" s="45">
        <f t="shared" si="0"/>
        <v>0</v>
      </c>
      <c r="J15" s="61"/>
      <c r="K15" s="62"/>
      <c r="L15" s="62"/>
    </row>
    <row r="16" spans="1:27" s="36" customFormat="1" ht="13.5">
      <c r="A16" s="63">
        <v>2</v>
      </c>
      <c r="B16" s="64" t="s">
        <v>416</v>
      </c>
      <c r="C16" s="65"/>
      <c r="D16" s="65"/>
      <c r="E16" s="66"/>
      <c r="F16" s="66"/>
      <c r="G16" s="67"/>
      <c r="H16" s="85">
        <f t="shared" si="1"/>
        <v>0</v>
      </c>
      <c r="I16" s="86">
        <f t="shared" si="0"/>
        <v>0</v>
      </c>
      <c r="J16" s="35"/>
    </row>
    <row r="17" spans="1:10" s="36" customFormat="1" ht="13.5">
      <c r="A17" s="29" t="s">
        <v>194</v>
      </c>
      <c r="B17" s="30" t="s">
        <v>461</v>
      </c>
      <c r="C17" s="31" t="s">
        <v>4</v>
      </c>
      <c r="D17" s="39">
        <v>40</v>
      </c>
      <c r="E17" s="26">
        <v>0</v>
      </c>
      <c r="F17" s="26">
        <v>103.51</v>
      </c>
      <c r="G17" s="17">
        <f t="shared" si="2"/>
        <v>4140.4000000000005</v>
      </c>
      <c r="H17" s="33">
        <f t="shared" si="1"/>
        <v>0</v>
      </c>
      <c r="I17" s="34">
        <f t="shared" si="0"/>
        <v>4140.4000000000005</v>
      </c>
      <c r="J17" s="35"/>
    </row>
    <row r="18" spans="1:10" s="36" customFormat="1" ht="13.5">
      <c r="A18" s="29" t="s">
        <v>195</v>
      </c>
      <c r="B18" s="30" t="s">
        <v>462</v>
      </c>
      <c r="C18" s="31" t="s">
        <v>4</v>
      </c>
      <c r="D18" s="39">
        <v>40</v>
      </c>
      <c r="E18" s="26">
        <v>0</v>
      </c>
      <c r="F18" s="26">
        <v>32.79</v>
      </c>
      <c r="G18" s="17">
        <f t="shared" si="2"/>
        <v>1311.6</v>
      </c>
      <c r="H18" s="33">
        <f t="shared" si="1"/>
        <v>0</v>
      </c>
      <c r="I18" s="34">
        <f t="shared" si="0"/>
        <v>1311.6</v>
      </c>
      <c r="J18" s="35"/>
    </row>
    <row r="19" spans="1:10" s="36" customFormat="1" ht="13.5">
      <c r="A19" s="29" t="s">
        <v>714</v>
      </c>
      <c r="B19" s="30" t="s">
        <v>715</v>
      </c>
      <c r="C19" s="31" t="s">
        <v>1</v>
      </c>
      <c r="D19" s="39">
        <v>80</v>
      </c>
      <c r="E19" s="26">
        <v>0</v>
      </c>
      <c r="F19" s="26">
        <v>201.12</v>
      </c>
      <c r="G19" s="17">
        <f t="shared" si="2"/>
        <v>16089.6</v>
      </c>
      <c r="H19" s="33">
        <f t="shared" si="1"/>
        <v>0</v>
      </c>
      <c r="I19" s="34">
        <f t="shared" si="0"/>
        <v>16089.6</v>
      </c>
      <c r="J19" s="35"/>
    </row>
    <row r="20" spans="1:10" s="36" customFormat="1" ht="13.5">
      <c r="A20" s="29" t="s">
        <v>196</v>
      </c>
      <c r="B20" s="30" t="s">
        <v>2</v>
      </c>
      <c r="C20" s="31" t="s">
        <v>1</v>
      </c>
      <c r="D20" s="39">
        <v>80</v>
      </c>
      <c r="E20" s="26">
        <v>0</v>
      </c>
      <c r="F20" s="26">
        <v>144.16</v>
      </c>
      <c r="G20" s="17">
        <f t="shared" si="2"/>
        <v>11532.8</v>
      </c>
      <c r="H20" s="33">
        <f t="shared" si="1"/>
        <v>0</v>
      </c>
      <c r="I20" s="34">
        <f t="shared" si="0"/>
        <v>11532.8</v>
      </c>
      <c r="J20" s="35"/>
    </row>
    <row r="21" spans="1:10" s="36" customFormat="1" ht="25.5" customHeight="1">
      <c r="A21" s="29" t="s">
        <v>716</v>
      </c>
      <c r="B21" s="30" t="s">
        <v>717</v>
      </c>
      <c r="C21" s="31" t="s">
        <v>4</v>
      </c>
      <c r="D21" s="39">
        <v>50</v>
      </c>
      <c r="E21" s="26">
        <v>0</v>
      </c>
      <c r="F21" s="26">
        <v>25.03</v>
      </c>
      <c r="G21" s="17">
        <f t="shared" si="2"/>
        <v>1251.5</v>
      </c>
      <c r="H21" s="33">
        <f t="shared" si="1"/>
        <v>0</v>
      </c>
      <c r="I21" s="34">
        <f t="shared" si="0"/>
        <v>1251.5</v>
      </c>
      <c r="J21" s="35"/>
    </row>
    <row r="22" spans="1:10" s="36" customFormat="1" ht="13.5">
      <c r="A22" s="29" t="s">
        <v>197</v>
      </c>
      <c r="B22" s="30" t="s">
        <v>3</v>
      </c>
      <c r="C22" s="31" t="s">
        <v>4</v>
      </c>
      <c r="D22" s="39">
        <v>50</v>
      </c>
      <c r="E22" s="26">
        <v>0</v>
      </c>
      <c r="F22" s="26">
        <v>18.02</v>
      </c>
      <c r="G22" s="17">
        <f t="shared" si="2"/>
        <v>901</v>
      </c>
      <c r="H22" s="33">
        <f t="shared" si="1"/>
        <v>0</v>
      </c>
      <c r="I22" s="34">
        <f t="shared" si="0"/>
        <v>901</v>
      </c>
      <c r="J22" s="35"/>
    </row>
    <row r="23" spans="1:10" s="36" customFormat="1" ht="13.5">
      <c r="A23" s="63">
        <v>3</v>
      </c>
      <c r="B23" s="64" t="s">
        <v>962</v>
      </c>
      <c r="C23" s="65"/>
      <c r="D23" s="65"/>
      <c r="E23" s="66"/>
      <c r="F23" s="66"/>
      <c r="G23" s="67"/>
      <c r="H23" s="85">
        <f t="shared" si="1"/>
        <v>0</v>
      </c>
      <c r="I23" s="86">
        <f t="shared" si="0"/>
        <v>0</v>
      </c>
      <c r="J23" s="35"/>
    </row>
    <row r="24" spans="1:10" s="36" customFormat="1" ht="27.75" customHeight="1">
      <c r="A24" s="29" t="s">
        <v>198</v>
      </c>
      <c r="B24" s="30" t="s">
        <v>628</v>
      </c>
      <c r="C24" s="31" t="s">
        <v>718</v>
      </c>
      <c r="D24" s="19">
        <v>50</v>
      </c>
      <c r="E24" s="26">
        <v>7.03</v>
      </c>
      <c r="F24" s="26">
        <v>12.71</v>
      </c>
      <c r="G24" s="17">
        <f>(D24*E24)+(D24*F24)</f>
        <v>987</v>
      </c>
      <c r="H24" s="33">
        <f t="shared" si="1"/>
        <v>351.5</v>
      </c>
      <c r="I24" s="34">
        <f t="shared" si="0"/>
        <v>635.5</v>
      </c>
      <c r="J24" s="35"/>
    </row>
    <row r="25" spans="1:10" s="36" customFormat="1" ht="13.5">
      <c r="A25" s="29" t="s">
        <v>623</v>
      </c>
      <c r="B25" s="30" t="s">
        <v>445</v>
      </c>
      <c r="C25" s="31" t="s">
        <v>0</v>
      </c>
      <c r="D25" s="19">
        <v>1</v>
      </c>
      <c r="E25" s="27">
        <v>1760.35</v>
      </c>
      <c r="F25" s="27">
        <v>1136.51</v>
      </c>
      <c r="G25" s="17">
        <f>(D25*E25)+(D25*F25)</f>
        <v>2896.8599999999997</v>
      </c>
      <c r="H25" s="33">
        <f t="shared" si="1"/>
        <v>1760.35</v>
      </c>
      <c r="I25" s="34">
        <f t="shared" si="0"/>
        <v>1136.51</v>
      </c>
      <c r="J25" s="35"/>
    </row>
    <row r="26" spans="1:10" s="36" customFormat="1" ht="13.5">
      <c r="A26" s="63">
        <v>4</v>
      </c>
      <c r="B26" s="64" t="s">
        <v>654</v>
      </c>
      <c r="C26" s="65"/>
      <c r="D26" s="65"/>
      <c r="E26" s="66"/>
      <c r="F26" s="66"/>
      <c r="G26" s="67"/>
      <c r="H26" s="85">
        <f t="shared" si="1"/>
        <v>0</v>
      </c>
      <c r="I26" s="86">
        <f t="shared" si="0"/>
        <v>0</v>
      </c>
      <c r="J26" s="35"/>
    </row>
    <row r="27" spans="1:10" s="36" customFormat="1" ht="13.5">
      <c r="A27" s="29" t="s">
        <v>199</v>
      </c>
      <c r="B27" s="30" t="s">
        <v>8</v>
      </c>
      <c r="C27" s="31" t="s">
        <v>719</v>
      </c>
      <c r="D27" s="19">
        <v>10</v>
      </c>
      <c r="E27" s="26">
        <v>0</v>
      </c>
      <c r="F27" s="26">
        <v>24.68</v>
      </c>
      <c r="G27" s="17">
        <f t="shared" ref="G27:G90" si="3">(D27*E27)+(D27*F27)</f>
        <v>246.8</v>
      </c>
      <c r="H27" s="33">
        <f t="shared" si="1"/>
        <v>0</v>
      </c>
      <c r="I27" s="34">
        <f t="shared" si="0"/>
        <v>246.8</v>
      </c>
      <c r="J27" s="35"/>
    </row>
    <row r="28" spans="1:10" s="36" customFormat="1" ht="13.5">
      <c r="A28" s="29" t="s">
        <v>200</v>
      </c>
      <c r="B28" s="30" t="s">
        <v>9</v>
      </c>
      <c r="C28" s="31" t="s">
        <v>720</v>
      </c>
      <c r="D28" s="19">
        <v>10</v>
      </c>
      <c r="E28" s="26">
        <v>12.12</v>
      </c>
      <c r="F28" s="26">
        <v>35.42</v>
      </c>
      <c r="G28" s="17">
        <f t="shared" si="3"/>
        <v>475.40000000000003</v>
      </c>
      <c r="H28" s="33">
        <f t="shared" si="1"/>
        <v>121.19999999999999</v>
      </c>
      <c r="I28" s="34">
        <f t="shared" si="0"/>
        <v>354.20000000000005</v>
      </c>
      <c r="J28" s="35"/>
    </row>
    <row r="29" spans="1:10" s="36" customFormat="1" ht="13.5">
      <c r="A29" s="29" t="s">
        <v>201</v>
      </c>
      <c r="B29" s="30" t="s">
        <v>10</v>
      </c>
      <c r="C29" s="31" t="s">
        <v>720</v>
      </c>
      <c r="D29" s="19">
        <v>10</v>
      </c>
      <c r="E29" s="26">
        <v>22.83</v>
      </c>
      <c r="F29" s="26">
        <v>66.55</v>
      </c>
      <c r="G29" s="17">
        <f t="shared" si="3"/>
        <v>893.8</v>
      </c>
      <c r="H29" s="33">
        <f t="shared" si="1"/>
        <v>228.29999999999998</v>
      </c>
      <c r="I29" s="34">
        <f t="shared" si="0"/>
        <v>665.5</v>
      </c>
      <c r="J29" s="35"/>
    </row>
    <row r="30" spans="1:10" s="36" customFormat="1" ht="13.5">
      <c r="A30" s="29" t="s">
        <v>202</v>
      </c>
      <c r="B30" s="30" t="s">
        <v>11</v>
      </c>
      <c r="C30" s="31" t="s">
        <v>720</v>
      </c>
      <c r="D30" s="19">
        <v>10</v>
      </c>
      <c r="E30" s="26">
        <v>0</v>
      </c>
      <c r="F30" s="26">
        <v>149.83000000000001</v>
      </c>
      <c r="G30" s="17">
        <f t="shared" si="3"/>
        <v>1498.3000000000002</v>
      </c>
      <c r="H30" s="33">
        <f t="shared" si="1"/>
        <v>0</v>
      </c>
      <c r="I30" s="34">
        <f t="shared" si="0"/>
        <v>1498.3000000000002</v>
      </c>
      <c r="J30" s="35"/>
    </row>
    <row r="31" spans="1:10" s="36" customFormat="1" ht="13.5">
      <c r="A31" s="29" t="s">
        <v>203</v>
      </c>
      <c r="B31" s="30" t="s">
        <v>12</v>
      </c>
      <c r="C31" s="31" t="s">
        <v>719</v>
      </c>
      <c r="D31" s="19">
        <v>50</v>
      </c>
      <c r="E31" s="26">
        <v>0</v>
      </c>
      <c r="F31" s="26">
        <v>20.86</v>
      </c>
      <c r="G31" s="17">
        <f t="shared" si="3"/>
        <v>1043</v>
      </c>
      <c r="H31" s="33">
        <f t="shared" si="1"/>
        <v>0</v>
      </c>
      <c r="I31" s="34">
        <f t="shared" si="0"/>
        <v>1043</v>
      </c>
      <c r="J31" s="35"/>
    </row>
    <row r="32" spans="1:10" s="36" customFormat="1" ht="13.5">
      <c r="A32" s="29" t="s">
        <v>430</v>
      </c>
      <c r="B32" s="30" t="s">
        <v>721</v>
      </c>
      <c r="C32" s="31" t="s">
        <v>719</v>
      </c>
      <c r="D32" s="19">
        <v>50</v>
      </c>
      <c r="E32" s="26">
        <v>0</v>
      </c>
      <c r="F32" s="26">
        <v>18.149999999999999</v>
      </c>
      <c r="G32" s="17">
        <f t="shared" si="3"/>
        <v>907.49999999999989</v>
      </c>
      <c r="H32" s="33">
        <f t="shared" si="1"/>
        <v>0</v>
      </c>
      <c r="I32" s="34">
        <f t="shared" si="0"/>
        <v>907.49999999999989</v>
      </c>
      <c r="J32" s="35"/>
    </row>
    <row r="33" spans="1:10" s="36" customFormat="1" ht="13.5">
      <c r="A33" s="29" t="s">
        <v>204</v>
      </c>
      <c r="B33" s="30" t="s">
        <v>13</v>
      </c>
      <c r="C33" s="31" t="s">
        <v>719</v>
      </c>
      <c r="D33" s="19">
        <v>50</v>
      </c>
      <c r="E33" s="26">
        <v>0.96</v>
      </c>
      <c r="F33" s="26">
        <v>3.38</v>
      </c>
      <c r="G33" s="17">
        <f t="shared" si="3"/>
        <v>217</v>
      </c>
      <c r="H33" s="33">
        <f t="shared" si="1"/>
        <v>48</v>
      </c>
      <c r="I33" s="34">
        <f t="shared" si="0"/>
        <v>169</v>
      </c>
      <c r="J33" s="35"/>
    </row>
    <row r="34" spans="1:10" s="36" customFormat="1" ht="27" customHeight="1">
      <c r="A34" s="29" t="s">
        <v>431</v>
      </c>
      <c r="B34" s="30" t="s">
        <v>662</v>
      </c>
      <c r="C34" s="31" t="s">
        <v>719</v>
      </c>
      <c r="D34" s="19">
        <v>10</v>
      </c>
      <c r="E34" s="26">
        <v>0</v>
      </c>
      <c r="F34" s="26">
        <v>9.33</v>
      </c>
      <c r="G34" s="17">
        <f t="shared" si="3"/>
        <v>93.3</v>
      </c>
      <c r="H34" s="33">
        <f t="shared" si="1"/>
        <v>0</v>
      </c>
      <c r="I34" s="34">
        <f t="shared" si="0"/>
        <v>93.3</v>
      </c>
      <c r="J34" s="35"/>
    </row>
    <row r="35" spans="1:10" s="36" customFormat="1" ht="13.5">
      <c r="A35" s="29" t="s">
        <v>463</v>
      </c>
      <c r="B35" s="30" t="s">
        <v>722</v>
      </c>
      <c r="C35" s="31" t="s">
        <v>719</v>
      </c>
      <c r="D35" s="19">
        <v>75</v>
      </c>
      <c r="E35" s="26">
        <v>0</v>
      </c>
      <c r="F35" s="26">
        <v>14.57</v>
      </c>
      <c r="G35" s="17">
        <f t="shared" si="3"/>
        <v>1092.75</v>
      </c>
      <c r="H35" s="33">
        <f t="shared" si="1"/>
        <v>0</v>
      </c>
      <c r="I35" s="34">
        <f t="shared" si="0"/>
        <v>1092.75</v>
      </c>
      <c r="J35" s="35"/>
    </row>
    <row r="36" spans="1:10" s="36" customFormat="1" ht="13.5">
      <c r="A36" s="29" t="s">
        <v>464</v>
      </c>
      <c r="B36" s="30" t="s">
        <v>723</v>
      </c>
      <c r="C36" s="31" t="s">
        <v>719</v>
      </c>
      <c r="D36" s="19">
        <v>10</v>
      </c>
      <c r="E36" s="26">
        <v>0</v>
      </c>
      <c r="F36" s="26">
        <v>16.420000000000002</v>
      </c>
      <c r="G36" s="17">
        <f t="shared" si="3"/>
        <v>164.20000000000002</v>
      </c>
      <c r="H36" s="33">
        <f t="shared" si="1"/>
        <v>0</v>
      </c>
      <c r="I36" s="34">
        <f t="shared" si="0"/>
        <v>164.20000000000002</v>
      </c>
      <c r="J36" s="35"/>
    </row>
    <row r="37" spans="1:10" s="36" customFormat="1" ht="13.5">
      <c r="A37" s="29" t="s">
        <v>465</v>
      </c>
      <c r="B37" s="30" t="s">
        <v>724</v>
      </c>
      <c r="C37" s="31" t="s">
        <v>719</v>
      </c>
      <c r="D37" s="19">
        <v>10</v>
      </c>
      <c r="E37" s="26">
        <v>0</v>
      </c>
      <c r="F37" s="26">
        <v>24.63</v>
      </c>
      <c r="G37" s="17">
        <f t="shared" si="3"/>
        <v>246.29999999999998</v>
      </c>
      <c r="H37" s="33">
        <f t="shared" si="1"/>
        <v>0</v>
      </c>
      <c r="I37" s="34">
        <f t="shared" si="0"/>
        <v>246.29999999999998</v>
      </c>
      <c r="J37" s="35"/>
    </row>
    <row r="38" spans="1:10" s="36" customFormat="1" ht="13.5">
      <c r="A38" s="29" t="s">
        <v>205</v>
      </c>
      <c r="B38" s="30" t="s">
        <v>14</v>
      </c>
      <c r="C38" s="31" t="s">
        <v>719</v>
      </c>
      <c r="D38" s="19">
        <v>10</v>
      </c>
      <c r="E38" s="26">
        <v>0</v>
      </c>
      <c r="F38" s="26">
        <v>18.47</v>
      </c>
      <c r="G38" s="17">
        <f t="shared" si="3"/>
        <v>184.7</v>
      </c>
      <c r="H38" s="33">
        <f t="shared" si="1"/>
        <v>0</v>
      </c>
      <c r="I38" s="34">
        <f t="shared" si="0"/>
        <v>184.7</v>
      </c>
      <c r="J38" s="35"/>
    </row>
    <row r="39" spans="1:10" s="36" customFormat="1" ht="13.5">
      <c r="A39" s="29" t="s">
        <v>206</v>
      </c>
      <c r="B39" s="30" t="s">
        <v>15</v>
      </c>
      <c r="C39" s="31" t="s">
        <v>719</v>
      </c>
      <c r="D39" s="19">
        <v>10</v>
      </c>
      <c r="E39" s="26">
        <v>0</v>
      </c>
      <c r="F39" s="26">
        <v>20.53</v>
      </c>
      <c r="G39" s="17">
        <f t="shared" si="3"/>
        <v>205.3</v>
      </c>
      <c r="H39" s="33">
        <f t="shared" si="1"/>
        <v>0</v>
      </c>
      <c r="I39" s="34">
        <f t="shared" si="0"/>
        <v>205.3</v>
      </c>
      <c r="J39" s="35"/>
    </row>
    <row r="40" spans="1:10" s="36" customFormat="1" ht="13.5">
      <c r="A40" s="29" t="s">
        <v>466</v>
      </c>
      <c r="B40" s="40" t="s">
        <v>725</v>
      </c>
      <c r="C40" s="31" t="s">
        <v>719</v>
      </c>
      <c r="D40" s="19">
        <v>150</v>
      </c>
      <c r="E40" s="27">
        <v>0</v>
      </c>
      <c r="F40" s="27">
        <v>16.420000000000002</v>
      </c>
      <c r="G40" s="17">
        <f t="shared" si="3"/>
        <v>2463.0000000000005</v>
      </c>
      <c r="H40" s="33">
        <f t="shared" si="1"/>
        <v>0</v>
      </c>
      <c r="I40" s="34">
        <f t="shared" si="0"/>
        <v>2463.0000000000005</v>
      </c>
      <c r="J40" s="35"/>
    </row>
    <row r="41" spans="1:10" s="36" customFormat="1" ht="13.5">
      <c r="A41" s="29" t="s">
        <v>207</v>
      </c>
      <c r="B41" s="30" t="s">
        <v>16</v>
      </c>
      <c r="C41" s="31" t="s">
        <v>719</v>
      </c>
      <c r="D41" s="19">
        <v>100</v>
      </c>
      <c r="E41" s="26">
        <v>0.65</v>
      </c>
      <c r="F41" s="26">
        <v>2.2999999999999998</v>
      </c>
      <c r="G41" s="17">
        <f t="shared" si="3"/>
        <v>295</v>
      </c>
      <c r="H41" s="33">
        <f t="shared" si="1"/>
        <v>65</v>
      </c>
      <c r="I41" s="34">
        <f t="shared" si="0"/>
        <v>229.99999999999997</v>
      </c>
      <c r="J41" s="35"/>
    </row>
    <row r="42" spans="1:10" s="36" customFormat="1" ht="13.5">
      <c r="A42" s="29" t="s">
        <v>208</v>
      </c>
      <c r="B42" s="30" t="s">
        <v>702</v>
      </c>
      <c r="C42" s="31" t="s">
        <v>720</v>
      </c>
      <c r="D42" s="19">
        <v>10</v>
      </c>
      <c r="E42" s="26">
        <v>0</v>
      </c>
      <c r="F42" s="26">
        <v>61.26</v>
      </c>
      <c r="G42" s="17">
        <f t="shared" si="3"/>
        <v>612.6</v>
      </c>
      <c r="H42" s="33">
        <f t="shared" si="1"/>
        <v>0</v>
      </c>
      <c r="I42" s="34">
        <f t="shared" si="0"/>
        <v>612.6</v>
      </c>
      <c r="J42" s="35"/>
    </row>
    <row r="43" spans="1:10" s="36" customFormat="1" ht="13.5">
      <c r="A43" s="29" t="s">
        <v>209</v>
      </c>
      <c r="B43" s="30" t="s">
        <v>17</v>
      </c>
      <c r="C43" s="31" t="s">
        <v>7</v>
      </c>
      <c r="D43" s="19">
        <v>10</v>
      </c>
      <c r="E43" s="26">
        <v>0</v>
      </c>
      <c r="F43" s="26">
        <v>74.84</v>
      </c>
      <c r="G43" s="17">
        <f t="shared" si="3"/>
        <v>748.40000000000009</v>
      </c>
      <c r="H43" s="33">
        <f t="shared" si="1"/>
        <v>0</v>
      </c>
      <c r="I43" s="34">
        <f t="shared" si="0"/>
        <v>748.40000000000009</v>
      </c>
      <c r="J43" s="35"/>
    </row>
    <row r="44" spans="1:10" s="36" customFormat="1" ht="13.5">
      <c r="A44" s="29" t="s">
        <v>210</v>
      </c>
      <c r="B44" s="30" t="s">
        <v>18</v>
      </c>
      <c r="C44" s="31" t="s">
        <v>7</v>
      </c>
      <c r="D44" s="19">
        <v>5</v>
      </c>
      <c r="E44" s="26">
        <v>0</v>
      </c>
      <c r="F44" s="26">
        <v>51</v>
      </c>
      <c r="G44" s="17">
        <f t="shared" si="3"/>
        <v>255</v>
      </c>
      <c r="H44" s="33">
        <f t="shared" si="1"/>
        <v>0</v>
      </c>
      <c r="I44" s="34">
        <f t="shared" si="0"/>
        <v>255</v>
      </c>
      <c r="J44" s="35"/>
    </row>
    <row r="45" spans="1:10" s="36" customFormat="1" ht="13.5">
      <c r="A45" s="29" t="s">
        <v>211</v>
      </c>
      <c r="B45" s="30" t="s">
        <v>19</v>
      </c>
      <c r="C45" s="31" t="s">
        <v>719</v>
      </c>
      <c r="D45" s="19">
        <v>50</v>
      </c>
      <c r="E45" s="26">
        <v>6.2</v>
      </c>
      <c r="F45" s="26">
        <v>4.57</v>
      </c>
      <c r="G45" s="17">
        <f t="shared" si="3"/>
        <v>538.5</v>
      </c>
      <c r="H45" s="33">
        <f t="shared" si="1"/>
        <v>310</v>
      </c>
      <c r="I45" s="34">
        <f t="shared" si="0"/>
        <v>228.5</v>
      </c>
      <c r="J45" s="35"/>
    </row>
    <row r="46" spans="1:10" s="36" customFormat="1" ht="13.5">
      <c r="A46" s="29" t="s">
        <v>467</v>
      </c>
      <c r="B46" s="30" t="s">
        <v>20</v>
      </c>
      <c r="C46" s="31" t="s">
        <v>7</v>
      </c>
      <c r="D46" s="19">
        <v>5</v>
      </c>
      <c r="E46" s="27">
        <v>0</v>
      </c>
      <c r="F46" s="27">
        <v>369.4</v>
      </c>
      <c r="G46" s="17">
        <f t="shared" si="3"/>
        <v>1847</v>
      </c>
      <c r="H46" s="33">
        <f t="shared" si="1"/>
        <v>0</v>
      </c>
      <c r="I46" s="34">
        <f t="shared" si="0"/>
        <v>1847</v>
      </c>
      <c r="J46" s="35"/>
    </row>
    <row r="47" spans="1:10" s="36" customFormat="1" ht="13.5">
      <c r="A47" s="29" t="s">
        <v>212</v>
      </c>
      <c r="B47" s="30" t="s">
        <v>21</v>
      </c>
      <c r="C47" s="31" t="s">
        <v>7</v>
      </c>
      <c r="D47" s="19">
        <v>1</v>
      </c>
      <c r="E47" s="27">
        <v>0</v>
      </c>
      <c r="F47" s="27">
        <v>1064.75</v>
      </c>
      <c r="G47" s="17">
        <f t="shared" si="3"/>
        <v>1064.75</v>
      </c>
      <c r="H47" s="33">
        <f t="shared" si="1"/>
        <v>0</v>
      </c>
      <c r="I47" s="34">
        <f t="shared" si="0"/>
        <v>1064.75</v>
      </c>
      <c r="J47" s="35"/>
    </row>
    <row r="48" spans="1:10" s="36" customFormat="1" ht="13.5">
      <c r="A48" s="29" t="s">
        <v>213</v>
      </c>
      <c r="B48" s="30" t="s">
        <v>22</v>
      </c>
      <c r="C48" s="31" t="s">
        <v>719</v>
      </c>
      <c r="D48" s="19">
        <v>25</v>
      </c>
      <c r="E48" s="26">
        <v>0.4</v>
      </c>
      <c r="F48" s="26">
        <v>1.25</v>
      </c>
      <c r="G48" s="17">
        <f t="shared" si="3"/>
        <v>41.25</v>
      </c>
      <c r="H48" s="33">
        <f t="shared" si="1"/>
        <v>10</v>
      </c>
      <c r="I48" s="34">
        <f t="shared" si="0"/>
        <v>31.25</v>
      </c>
      <c r="J48" s="35"/>
    </row>
    <row r="49" spans="1:10" s="36" customFormat="1" ht="13.5">
      <c r="A49" s="29" t="s">
        <v>214</v>
      </c>
      <c r="B49" s="30" t="s">
        <v>23</v>
      </c>
      <c r="C49" s="31" t="s">
        <v>24</v>
      </c>
      <c r="D49" s="19">
        <v>100</v>
      </c>
      <c r="E49" s="26">
        <v>0</v>
      </c>
      <c r="F49" s="26">
        <v>2.38</v>
      </c>
      <c r="G49" s="17">
        <f t="shared" si="3"/>
        <v>238</v>
      </c>
      <c r="H49" s="33">
        <f t="shared" si="1"/>
        <v>0</v>
      </c>
      <c r="I49" s="34">
        <f t="shared" si="0"/>
        <v>238</v>
      </c>
      <c r="J49" s="35"/>
    </row>
    <row r="50" spans="1:10" s="36" customFormat="1" ht="13.5">
      <c r="A50" s="29" t="s">
        <v>468</v>
      </c>
      <c r="B50" s="30" t="s">
        <v>726</v>
      </c>
      <c r="C50" s="31" t="s">
        <v>719</v>
      </c>
      <c r="D50" s="19">
        <v>20</v>
      </c>
      <c r="E50" s="26">
        <v>0</v>
      </c>
      <c r="F50" s="26">
        <v>24.68</v>
      </c>
      <c r="G50" s="17">
        <f t="shared" si="3"/>
        <v>493.6</v>
      </c>
      <c r="H50" s="33">
        <f t="shared" si="1"/>
        <v>0</v>
      </c>
      <c r="I50" s="34">
        <f t="shared" si="0"/>
        <v>493.6</v>
      </c>
      <c r="J50" s="35"/>
    </row>
    <row r="51" spans="1:10" s="36" customFormat="1" ht="13.5">
      <c r="A51" s="29" t="s">
        <v>215</v>
      </c>
      <c r="B51" s="30" t="s">
        <v>25</v>
      </c>
      <c r="C51" s="31" t="s">
        <v>719</v>
      </c>
      <c r="D51" s="19">
        <v>20</v>
      </c>
      <c r="E51" s="26">
        <v>1.08</v>
      </c>
      <c r="F51" s="26">
        <v>3.82</v>
      </c>
      <c r="G51" s="17">
        <f t="shared" si="3"/>
        <v>98</v>
      </c>
      <c r="H51" s="33">
        <f t="shared" si="1"/>
        <v>21.6</v>
      </c>
      <c r="I51" s="34">
        <f t="shared" si="0"/>
        <v>76.399999999999991</v>
      </c>
      <c r="J51" s="35"/>
    </row>
    <row r="52" spans="1:10" s="36" customFormat="1" ht="13.5">
      <c r="A52" s="29" t="s">
        <v>469</v>
      </c>
      <c r="B52" s="30" t="s">
        <v>727</v>
      </c>
      <c r="C52" s="31" t="s">
        <v>719</v>
      </c>
      <c r="D52" s="19">
        <v>20</v>
      </c>
      <c r="E52" s="27">
        <v>0.28999999999999998</v>
      </c>
      <c r="F52" s="27">
        <v>1.19</v>
      </c>
      <c r="G52" s="17">
        <f t="shared" si="3"/>
        <v>29.599999999999998</v>
      </c>
      <c r="H52" s="33">
        <f t="shared" si="1"/>
        <v>5.8</v>
      </c>
      <c r="I52" s="34">
        <f t="shared" si="0"/>
        <v>23.799999999999997</v>
      </c>
      <c r="J52" s="35"/>
    </row>
    <row r="53" spans="1:10" s="36" customFormat="1" ht="13.5">
      <c r="A53" s="29" t="s">
        <v>216</v>
      </c>
      <c r="B53" s="30" t="s">
        <v>26</v>
      </c>
      <c r="C53" s="31" t="s">
        <v>719</v>
      </c>
      <c r="D53" s="19">
        <v>50</v>
      </c>
      <c r="E53" s="26">
        <v>0</v>
      </c>
      <c r="F53" s="26">
        <v>8.1999999999999993</v>
      </c>
      <c r="G53" s="17">
        <f t="shared" si="3"/>
        <v>409.99999999999994</v>
      </c>
      <c r="H53" s="33">
        <f t="shared" si="1"/>
        <v>0</v>
      </c>
      <c r="I53" s="34">
        <f t="shared" si="0"/>
        <v>409.99999999999994</v>
      </c>
      <c r="J53" s="35"/>
    </row>
    <row r="54" spans="1:10" s="36" customFormat="1" ht="13.5">
      <c r="A54" s="29" t="s">
        <v>217</v>
      </c>
      <c r="B54" s="30" t="s">
        <v>27</v>
      </c>
      <c r="C54" s="31" t="s">
        <v>719</v>
      </c>
      <c r="D54" s="19">
        <v>50</v>
      </c>
      <c r="E54" s="26">
        <v>0</v>
      </c>
      <c r="F54" s="26">
        <v>12.31</v>
      </c>
      <c r="G54" s="17">
        <f t="shared" si="3"/>
        <v>615.5</v>
      </c>
      <c r="H54" s="33">
        <f t="shared" si="1"/>
        <v>0</v>
      </c>
      <c r="I54" s="34">
        <f t="shared" si="0"/>
        <v>615.5</v>
      </c>
      <c r="J54" s="35"/>
    </row>
    <row r="55" spans="1:10" s="36" customFormat="1" ht="13.5">
      <c r="A55" s="29" t="s">
        <v>470</v>
      </c>
      <c r="B55" s="30" t="s">
        <v>728</v>
      </c>
      <c r="C55" s="31" t="s">
        <v>719</v>
      </c>
      <c r="D55" s="19">
        <v>200</v>
      </c>
      <c r="E55" s="27">
        <v>0.65</v>
      </c>
      <c r="F55" s="27">
        <v>2.2999999999999998</v>
      </c>
      <c r="G55" s="17">
        <f t="shared" si="3"/>
        <v>590</v>
      </c>
      <c r="H55" s="33">
        <f t="shared" si="1"/>
        <v>130</v>
      </c>
      <c r="I55" s="34">
        <f t="shared" si="0"/>
        <v>459.99999999999994</v>
      </c>
      <c r="J55" s="35"/>
    </row>
    <row r="56" spans="1:10" s="36" customFormat="1" ht="27">
      <c r="A56" s="29" t="s">
        <v>471</v>
      </c>
      <c r="B56" s="30" t="s">
        <v>729</v>
      </c>
      <c r="C56" s="31" t="s">
        <v>7</v>
      </c>
      <c r="D56" s="19">
        <v>6</v>
      </c>
      <c r="E56" s="27">
        <v>165.4</v>
      </c>
      <c r="F56" s="27">
        <v>230.98</v>
      </c>
      <c r="G56" s="17">
        <f t="shared" si="3"/>
        <v>2378.2799999999997</v>
      </c>
      <c r="H56" s="33">
        <f t="shared" si="1"/>
        <v>992.40000000000009</v>
      </c>
      <c r="I56" s="34">
        <f t="shared" si="0"/>
        <v>1385.8799999999999</v>
      </c>
      <c r="J56" s="35"/>
    </row>
    <row r="57" spans="1:10" s="36" customFormat="1" ht="13.5">
      <c r="A57" s="29" t="s">
        <v>472</v>
      </c>
      <c r="B57" s="30" t="s">
        <v>730</v>
      </c>
      <c r="C57" s="31" t="s">
        <v>7</v>
      </c>
      <c r="D57" s="19">
        <v>6</v>
      </c>
      <c r="E57" s="27">
        <v>83.43</v>
      </c>
      <c r="F57" s="27">
        <v>116.54</v>
      </c>
      <c r="G57" s="17">
        <f t="shared" si="3"/>
        <v>1199.8200000000002</v>
      </c>
      <c r="H57" s="33">
        <f t="shared" si="1"/>
        <v>500.58000000000004</v>
      </c>
      <c r="I57" s="34">
        <f t="shared" si="0"/>
        <v>699.24</v>
      </c>
      <c r="J57" s="35"/>
    </row>
    <row r="58" spans="1:10" s="36" customFormat="1" ht="13.5">
      <c r="A58" s="29" t="s">
        <v>932</v>
      </c>
      <c r="B58" s="30" t="s">
        <v>705</v>
      </c>
      <c r="C58" s="31" t="s">
        <v>24</v>
      </c>
      <c r="D58" s="19">
        <v>10</v>
      </c>
      <c r="E58" s="27">
        <v>0</v>
      </c>
      <c r="F58" s="27">
        <v>4.21</v>
      </c>
      <c r="G58" s="17">
        <f>(D58*E58)+(D58*F58)</f>
        <v>42.1</v>
      </c>
      <c r="H58" s="33">
        <f t="shared" si="1"/>
        <v>0</v>
      </c>
      <c r="I58" s="34">
        <f t="shared" si="0"/>
        <v>42.1</v>
      </c>
      <c r="J58" s="35"/>
    </row>
    <row r="59" spans="1:10" s="36" customFormat="1" ht="13.5">
      <c r="A59" s="29" t="s">
        <v>933</v>
      </c>
      <c r="B59" s="30" t="s">
        <v>706</v>
      </c>
      <c r="C59" s="31" t="s">
        <v>24</v>
      </c>
      <c r="D59" s="19">
        <v>10</v>
      </c>
      <c r="E59" s="27">
        <v>0</v>
      </c>
      <c r="F59" s="27">
        <v>5.74</v>
      </c>
      <c r="G59" s="17">
        <f t="shared" si="3"/>
        <v>57.400000000000006</v>
      </c>
      <c r="H59" s="33">
        <f t="shared" si="1"/>
        <v>0</v>
      </c>
      <c r="I59" s="34">
        <f t="shared" si="0"/>
        <v>57.400000000000006</v>
      </c>
      <c r="J59" s="35"/>
    </row>
    <row r="60" spans="1:10" s="36" customFormat="1" ht="13.5">
      <c r="A60" s="29" t="s">
        <v>934</v>
      </c>
      <c r="B60" s="30" t="s">
        <v>28</v>
      </c>
      <c r="C60" s="31" t="s">
        <v>7</v>
      </c>
      <c r="D60" s="19">
        <v>10</v>
      </c>
      <c r="E60" s="27">
        <v>0</v>
      </c>
      <c r="F60" s="27">
        <v>40.340000000000003</v>
      </c>
      <c r="G60" s="17">
        <f t="shared" si="3"/>
        <v>403.40000000000003</v>
      </c>
      <c r="H60" s="33">
        <f t="shared" si="1"/>
        <v>0</v>
      </c>
      <c r="I60" s="34">
        <f t="shared" si="0"/>
        <v>403.40000000000003</v>
      </c>
      <c r="J60" s="35"/>
    </row>
    <row r="61" spans="1:10" s="36" customFormat="1" ht="13.5">
      <c r="A61" s="29" t="s">
        <v>935</v>
      </c>
      <c r="B61" s="30" t="s">
        <v>731</v>
      </c>
      <c r="C61" s="31" t="s">
        <v>7</v>
      </c>
      <c r="D61" s="19">
        <v>10</v>
      </c>
      <c r="E61" s="27">
        <v>0</v>
      </c>
      <c r="F61" s="27">
        <v>120.51</v>
      </c>
      <c r="G61" s="17">
        <f t="shared" si="3"/>
        <v>1205.1000000000001</v>
      </c>
      <c r="H61" s="33">
        <f t="shared" si="1"/>
        <v>0</v>
      </c>
      <c r="I61" s="34">
        <f t="shared" si="0"/>
        <v>1205.1000000000001</v>
      </c>
      <c r="J61" s="35"/>
    </row>
    <row r="62" spans="1:10" s="36" customFormat="1" ht="13.5">
      <c r="A62" s="29" t="s">
        <v>936</v>
      </c>
      <c r="B62" s="30" t="s">
        <v>426</v>
      </c>
      <c r="C62" s="31" t="s">
        <v>719</v>
      </c>
      <c r="D62" s="19">
        <v>10</v>
      </c>
      <c r="E62" s="27">
        <v>1.82</v>
      </c>
      <c r="F62" s="27">
        <v>6.13</v>
      </c>
      <c r="G62" s="17">
        <f t="shared" si="3"/>
        <v>79.5</v>
      </c>
      <c r="H62" s="33">
        <f t="shared" si="1"/>
        <v>18.2</v>
      </c>
      <c r="I62" s="34">
        <f t="shared" si="0"/>
        <v>61.3</v>
      </c>
      <c r="J62" s="35"/>
    </row>
    <row r="63" spans="1:10" s="36" customFormat="1" ht="13.5">
      <c r="A63" s="29" t="s">
        <v>937</v>
      </c>
      <c r="B63" s="30" t="s">
        <v>708</v>
      </c>
      <c r="C63" s="31" t="s">
        <v>7</v>
      </c>
      <c r="D63" s="19">
        <v>2</v>
      </c>
      <c r="E63" s="27">
        <v>0</v>
      </c>
      <c r="F63" s="27">
        <v>68.06</v>
      </c>
      <c r="G63" s="17">
        <f t="shared" si="3"/>
        <v>136.12</v>
      </c>
      <c r="H63" s="33">
        <f t="shared" si="1"/>
        <v>0</v>
      </c>
      <c r="I63" s="34">
        <f t="shared" si="0"/>
        <v>136.12</v>
      </c>
      <c r="J63" s="35"/>
    </row>
    <row r="64" spans="1:10" s="36" customFormat="1" ht="13.5">
      <c r="A64" s="29" t="s">
        <v>938</v>
      </c>
      <c r="B64" s="30" t="s">
        <v>707</v>
      </c>
      <c r="C64" s="31" t="s">
        <v>24</v>
      </c>
      <c r="D64" s="19">
        <v>5</v>
      </c>
      <c r="E64" s="27">
        <v>0</v>
      </c>
      <c r="F64" s="27">
        <v>15.09</v>
      </c>
      <c r="G64" s="17">
        <f t="shared" si="3"/>
        <v>75.45</v>
      </c>
      <c r="H64" s="33">
        <f t="shared" si="1"/>
        <v>0</v>
      </c>
      <c r="I64" s="34">
        <f t="shared" si="0"/>
        <v>75.45</v>
      </c>
      <c r="J64" s="35"/>
    </row>
    <row r="65" spans="1:10" s="36" customFormat="1" ht="13.5">
      <c r="A65" s="29" t="s">
        <v>939</v>
      </c>
      <c r="B65" s="40" t="s">
        <v>29</v>
      </c>
      <c r="C65" s="31" t="s">
        <v>719</v>
      </c>
      <c r="D65" s="19">
        <v>10</v>
      </c>
      <c r="E65" s="27">
        <v>90.73</v>
      </c>
      <c r="F65" s="27">
        <v>25.35</v>
      </c>
      <c r="G65" s="17">
        <f t="shared" si="3"/>
        <v>1160.8000000000002</v>
      </c>
      <c r="H65" s="33">
        <f t="shared" si="1"/>
        <v>907.30000000000007</v>
      </c>
      <c r="I65" s="34">
        <f t="shared" si="0"/>
        <v>253.5</v>
      </c>
      <c r="J65" s="35"/>
    </row>
    <row r="66" spans="1:10" s="36" customFormat="1" ht="13.5">
      <c r="A66" s="63">
        <v>5</v>
      </c>
      <c r="B66" s="64" t="s">
        <v>30</v>
      </c>
      <c r="C66" s="65"/>
      <c r="D66" s="65"/>
      <c r="E66" s="66"/>
      <c r="F66" s="66"/>
      <c r="G66" s="67"/>
      <c r="H66" s="85">
        <f t="shared" si="1"/>
        <v>0</v>
      </c>
      <c r="I66" s="86">
        <f t="shared" si="0"/>
        <v>0</v>
      </c>
      <c r="J66" s="35"/>
    </row>
    <row r="67" spans="1:10" s="36" customFormat="1" ht="13.5">
      <c r="A67" s="29" t="s">
        <v>218</v>
      </c>
      <c r="B67" s="40" t="s">
        <v>31</v>
      </c>
      <c r="C67" s="31" t="s">
        <v>719</v>
      </c>
      <c r="D67" s="19">
        <v>40</v>
      </c>
      <c r="E67" s="27">
        <v>11.93</v>
      </c>
      <c r="F67" s="27">
        <v>14.27</v>
      </c>
      <c r="G67" s="17">
        <f t="shared" si="3"/>
        <v>1048</v>
      </c>
      <c r="H67" s="33">
        <f t="shared" si="1"/>
        <v>477.2</v>
      </c>
      <c r="I67" s="34">
        <f t="shared" si="0"/>
        <v>570.79999999999995</v>
      </c>
      <c r="J67" s="35"/>
    </row>
    <row r="68" spans="1:10" s="36" customFormat="1" ht="13.5">
      <c r="A68" s="29" t="s">
        <v>474</v>
      </c>
      <c r="B68" s="30" t="s">
        <v>732</v>
      </c>
      <c r="C68" s="31" t="s">
        <v>719</v>
      </c>
      <c r="D68" s="19">
        <v>30</v>
      </c>
      <c r="E68" s="27">
        <v>56.33</v>
      </c>
      <c r="F68" s="27">
        <v>2.66</v>
      </c>
      <c r="G68" s="17">
        <f t="shared" si="3"/>
        <v>1769.6999999999998</v>
      </c>
      <c r="H68" s="33">
        <f t="shared" si="1"/>
        <v>1689.8999999999999</v>
      </c>
      <c r="I68" s="34">
        <f t="shared" si="0"/>
        <v>79.800000000000011</v>
      </c>
      <c r="J68" s="35"/>
    </row>
    <row r="69" spans="1:10" s="36" customFormat="1" ht="13.5">
      <c r="A69" s="29" t="s">
        <v>475</v>
      </c>
      <c r="B69" s="30" t="s">
        <v>733</v>
      </c>
      <c r="C69" s="31" t="s">
        <v>719</v>
      </c>
      <c r="D69" s="19">
        <v>30</v>
      </c>
      <c r="E69" s="27">
        <v>55.18</v>
      </c>
      <c r="F69" s="27">
        <v>3.46</v>
      </c>
      <c r="G69" s="17">
        <f t="shared" si="3"/>
        <v>1759.2</v>
      </c>
      <c r="H69" s="33">
        <f t="shared" si="1"/>
        <v>1655.4</v>
      </c>
      <c r="I69" s="34">
        <f t="shared" si="0"/>
        <v>103.8</v>
      </c>
      <c r="J69" s="35"/>
    </row>
    <row r="70" spans="1:10" s="36" customFormat="1" ht="13.5">
      <c r="A70" s="29" t="s">
        <v>219</v>
      </c>
      <c r="B70" s="40" t="s">
        <v>32</v>
      </c>
      <c r="C70" s="31" t="s">
        <v>24</v>
      </c>
      <c r="D70" s="19">
        <v>50</v>
      </c>
      <c r="E70" s="27">
        <v>11.02</v>
      </c>
      <c r="F70" s="27">
        <v>7.35</v>
      </c>
      <c r="G70" s="17">
        <f t="shared" si="3"/>
        <v>918.5</v>
      </c>
      <c r="H70" s="33">
        <f t="shared" si="1"/>
        <v>551</v>
      </c>
      <c r="I70" s="34">
        <f t="shared" si="0"/>
        <v>367.5</v>
      </c>
      <c r="J70" s="35"/>
    </row>
    <row r="71" spans="1:10" s="36" customFormat="1" ht="13.5">
      <c r="A71" s="29" t="s">
        <v>434</v>
      </c>
      <c r="B71" s="30" t="s">
        <v>734</v>
      </c>
      <c r="C71" s="31" t="s">
        <v>719</v>
      </c>
      <c r="D71" s="19">
        <v>10</v>
      </c>
      <c r="E71" s="27">
        <v>9.07</v>
      </c>
      <c r="F71" s="27">
        <v>9.9600000000000009</v>
      </c>
      <c r="G71" s="17">
        <f t="shared" si="3"/>
        <v>190.3</v>
      </c>
      <c r="H71" s="33">
        <f t="shared" si="1"/>
        <v>90.7</v>
      </c>
      <c r="I71" s="34">
        <f t="shared" si="0"/>
        <v>99.600000000000009</v>
      </c>
      <c r="J71" s="35"/>
    </row>
    <row r="72" spans="1:10" s="36" customFormat="1" ht="13.5">
      <c r="A72" s="29" t="s">
        <v>220</v>
      </c>
      <c r="B72" s="40" t="s">
        <v>33</v>
      </c>
      <c r="C72" s="31" t="s">
        <v>24</v>
      </c>
      <c r="D72" s="19">
        <v>20</v>
      </c>
      <c r="E72" s="27">
        <v>17.260000000000002</v>
      </c>
      <c r="F72" s="27">
        <v>11.49</v>
      </c>
      <c r="G72" s="17">
        <f t="shared" si="3"/>
        <v>575</v>
      </c>
      <c r="H72" s="33">
        <f t="shared" si="1"/>
        <v>345.20000000000005</v>
      </c>
      <c r="I72" s="34">
        <f t="shared" si="0"/>
        <v>229.8</v>
      </c>
      <c r="J72" s="35"/>
    </row>
    <row r="73" spans="1:10" s="36" customFormat="1" ht="13.5">
      <c r="A73" s="29" t="s">
        <v>476</v>
      </c>
      <c r="B73" s="30" t="s">
        <v>735</v>
      </c>
      <c r="C73" s="31" t="s">
        <v>719</v>
      </c>
      <c r="D73" s="19">
        <v>200</v>
      </c>
      <c r="E73" s="27">
        <v>30.71</v>
      </c>
      <c r="F73" s="27">
        <v>13.63</v>
      </c>
      <c r="G73" s="17">
        <f t="shared" si="3"/>
        <v>8868</v>
      </c>
      <c r="H73" s="33">
        <f t="shared" si="1"/>
        <v>6142</v>
      </c>
      <c r="I73" s="34">
        <f t="shared" si="0"/>
        <v>2726</v>
      </c>
      <c r="J73" s="35"/>
    </row>
    <row r="74" spans="1:10" s="36" customFormat="1" ht="13.5">
      <c r="A74" s="29" t="s">
        <v>477</v>
      </c>
      <c r="B74" s="30" t="s">
        <v>736</v>
      </c>
      <c r="C74" s="31" t="s">
        <v>719</v>
      </c>
      <c r="D74" s="19">
        <v>20</v>
      </c>
      <c r="E74" s="27">
        <v>28.95</v>
      </c>
      <c r="F74" s="27">
        <v>20.2</v>
      </c>
      <c r="G74" s="17">
        <f t="shared" si="3"/>
        <v>983</v>
      </c>
      <c r="H74" s="33">
        <f t="shared" si="1"/>
        <v>579</v>
      </c>
      <c r="I74" s="34">
        <f t="shared" si="0"/>
        <v>404</v>
      </c>
      <c r="J74" s="35"/>
    </row>
    <row r="75" spans="1:10" s="36" customFormat="1" ht="13.5">
      <c r="A75" s="29" t="s">
        <v>221</v>
      </c>
      <c r="B75" s="40" t="s">
        <v>34</v>
      </c>
      <c r="C75" s="31" t="s">
        <v>719</v>
      </c>
      <c r="D75" s="19">
        <v>10</v>
      </c>
      <c r="E75" s="27">
        <v>205.67</v>
      </c>
      <c r="F75" s="27">
        <v>18.79</v>
      </c>
      <c r="G75" s="17">
        <f t="shared" si="3"/>
        <v>2244.6</v>
      </c>
      <c r="H75" s="33">
        <f t="shared" si="1"/>
        <v>2056.6999999999998</v>
      </c>
      <c r="I75" s="34">
        <f t="shared" si="0"/>
        <v>187.89999999999998</v>
      </c>
      <c r="J75" s="35"/>
    </row>
    <row r="76" spans="1:10" s="36" customFormat="1" ht="27">
      <c r="A76" s="29" t="s">
        <v>478</v>
      </c>
      <c r="B76" s="30" t="s">
        <v>737</v>
      </c>
      <c r="C76" s="31" t="s">
        <v>719</v>
      </c>
      <c r="D76" s="19">
        <v>20</v>
      </c>
      <c r="E76" s="27">
        <v>51.64</v>
      </c>
      <c r="F76" s="27">
        <v>24.38</v>
      </c>
      <c r="G76" s="17">
        <f t="shared" si="3"/>
        <v>1520.3999999999999</v>
      </c>
      <c r="H76" s="33">
        <f t="shared" ref="H76:H140" si="4">E76*D76</f>
        <v>1032.8</v>
      </c>
      <c r="I76" s="34">
        <f t="shared" si="0"/>
        <v>487.59999999999997</v>
      </c>
      <c r="J76" s="35"/>
    </row>
    <row r="77" spans="1:10" s="36" customFormat="1" ht="27">
      <c r="A77" s="29" t="s">
        <v>479</v>
      </c>
      <c r="B77" s="30" t="s">
        <v>738</v>
      </c>
      <c r="C77" s="31" t="s">
        <v>719</v>
      </c>
      <c r="D77" s="19">
        <v>120</v>
      </c>
      <c r="E77" s="27">
        <v>79.84</v>
      </c>
      <c r="F77" s="27">
        <v>2.86</v>
      </c>
      <c r="G77" s="17">
        <f t="shared" si="3"/>
        <v>9924.0000000000018</v>
      </c>
      <c r="H77" s="33">
        <f t="shared" si="4"/>
        <v>9580.8000000000011</v>
      </c>
      <c r="I77" s="34">
        <f t="shared" si="0"/>
        <v>343.2</v>
      </c>
      <c r="J77" s="35"/>
    </row>
    <row r="78" spans="1:10" s="36" customFormat="1" ht="13.5">
      <c r="A78" s="29" t="s">
        <v>480</v>
      </c>
      <c r="B78" s="30" t="s">
        <v>435</v>
      </c>
      <c r="C78" s="31" t="s">
        <v>719</v>
      </c>
      <c r="D78" s="19">
        <v>15</v>
      </c>
      <c r="E78" s="27">
        <v>87.26</v>
      </c>
      <c r="F78" s="27">
        <v>16.600000000000001</v>
      </c>
      <c r="G78" s="17">
        <f t="shared" si="3"/>
        <v>1557.9</v>
      </c>
      <c r="H78" s="33">
        <f t="shared" si="4"/>
        <v>1308.9000000000001</v>
      </c>
      <c r="I78" s="34">
        <f t="shared" si="0"/>
        <v>249.00000000000003</v>
      </c>
      <c r="J78" s="35"/>
    </row>
    <row r="79" spans="1:10" s="36" customFormat="1" ht="13.5">
      <c r="A79" s="29" t="s">
        <v>433</v>
      </c>
      <c r="B79" s="30" t="s">
        <v>739</v>
      </c>
      <c r="C79" s="31" t="s">
        <v>719</v>
      </c>
      <c r="D79" s="19">
        <v>10</v>
      </c>
      <c r="E79" s="27">
        <v>116.91</v>
      </c>
      <c r="F79" s="27">
        <v>43.17</v>
      </c>
      <c r="G79" s="17">
        <f t="shared" si="3"/>
        <v>1600.8</v>
      </c>
      <c r="H79" s="33">
        <f t="shared" si="4"/>
        <v>1169.0999999999999</v>
      </c>
      <c r="I79" s="34">
        <f t="shared" si="0"/>
        <v>431.70000000000005</v>
      </c>
      <c r="J79" s="35"/>
    </row>
    <row r="80" spans="1:10" s="36" customFormat="1" ht="27">
      <c r="A80" s="29" t="s">
        <v>481</v>
      </c>
      <c r="B80" s="30" t="s">
        <v>740</v>
      </c>
      <c r="C80" s="31" t="s">
        <v>719</v>
      </c>
      <c r="D80" s="19">
        <v>10</v>
      </c>
      <c r="E80" s="27">
        <v>262.69</v>
      </c>
      <c r="F80" s="27">
        <v>33.229999999999997</v>
      </c>
      <c r="G80" s="17">
        <f t="shared" si="3"/>
        <v>2959.2</v>
      </c>
      <c r="H80" s="33">
        <f t="shared" si="4"/>
        <v>2626.9</v>
      </c>
      <c r="I80" s="34">
        <f t="shared" si="0"/>
        <v>332.29999999999995</v>
      </c>
      <c r="J80" s="35"/>
    </row>
    <row r="81" spans="1:10" s="36" customFormat="1" ht="13.5">
      <c r="A81" s="29" t="s">
        <v>482</v>
      </c>
      <c r="B81" s="30" t="s">
        <v>741</v>
      </c>
      <c r="C81" s="31" t="s">
        <v>719</v>
      </c>
      <c r="D81" s="19">
        <v>10</v>
      </c>
      <c r="E81" s="27">
        <v>62.29</v>
      </c>
      <c r="F81" s="27">
        <v>20.66</v>
      </c>
      <c r="G81" s="17">
        <f t="shared" si="3"/>
        <v>829.5</v>
      </c>
      <c r="H81" s="33">
        <f t="shared" si="4"/>
        <v>622.9</v>
      </c>
      <c r="I81" s="34">
        <f t="shared" ref="I81:I145" si="5">F81*D81</f>
        <v>206.6</v>
      </c>
      <c r="J81" s="35"/>
    </row>
    <row r="82" spans="1:10" s="36" customFormat="1" ht="13.5">
      <c r="A82" s="29" t="s">
        <v>483</v>
      </c>
      <c r="B82" s="30" t="s">
        <v>742</v>
      </c>
      <c r="C82" s="31" t="s">
        <v>719</v>
      </c>
      <c r="D82" s="19">
        <v>10</v>
      </c>
      <c r="E82" s="27">
        <v>180.46</v>
      </c>
      <c r="F82" s="27">
        <v>35.76</v>
      </c>
      <c r="G82" s="17">
        <f t="shared" si="3"/>
        <v>2162.2000000000003</v>
      </c>
      <c r="H82" s="33">
        <f t="shared" si="4"/>
        <v>1804.6000000000001</v>
      </c>
      <c r="I82" s="34">
        <f t="shared" si="5"/>
        <v>357.59999999999997</v>
      </c>
      <c r="J82" s="35"/>
    </row>
    <row r="83" spans="1:10" s="36" customFormat="1" ht="13.5">
      <c r="A83" s="29" t="s">
        <v>436</v>
      </c>
      <c r="B83" s="30" t="s">
        <v>743</v>
      </c>
      <c r="C83" s="31" t="s">
        <v>719</v>
      </c>
      <c r="D83" s="19">
        <v>10</v>
      </c>
      <c r="E83" s="27">
        <v>312.64999999999998</v>
      </c>
      <c r="F83" s="27">
        <v>14.97</v>
      </c>
      <c r="G83" s="17">
        <f t="shared" si="3"/>
        <v>3276.2</v>
      </c>
      <c r="H83" s="33">
        <f t="shared" si="4"/>
        <v>3126.5</v>
      </c>
      <c r="I83" s="34">
        <f t="shared" si="5"/>
        <v>149.70000000000002</v>
      </c>
      <c r="J83" s="35"/>
    </row>
    <row r="84" spans="1:10" s="36" customFormat="1" ht="27" customHeight="1">
      <c r="A84" s="29" t="s">
        <v>484</v>
      </c>
      <c r="B84" s="30" t="s">
        <v>664</v>
      </c>
      <c r="C84" s="31" t="s">
        <v>719</v>
      </c>
      <c r="D84" s="19">
        <v>20</v>
      </c>
      <c r="E84" s="27">
        <v>204.43</v>
      </c>
      <c r="F84" s="27">
        <v>14.74</v>
      </c>
      <c r="G84" s="17">
        <f t="shared" si="3"/>
        <v>4383.4000000000005</v>
      </c>
      <c r="H84" s="33">
        <f t="shared" si="4"/>
        <v>4088.6000000000004</v>
      </c>
      <c r="I84" s="34">
        <f t="shared" si="5"/>
        <v>294.8</v>
      </c>
      <c r="J84" s="35"/>
    </row>
    <row r="85" spans="1:10" s="36" customFormat="1" ht="13.5">
      <c r="A85" s="29" t="s">
        <v>222</v>
      </c>
      <c r="B85" s="30" t="s">
        <v>35</v>
      </c>
      <c r="C85" s="31" t="s">
        <v>719</v>
      </c>
      <c r="D85" s="19">
        <v>10</v>
      </c>
      <c r="E85" s="27">
        <v>83.09</v>
      </c>
      <c r="F85" s="27">
        <v>32.950000000000003</v>
      </c>
      <c r="G85" s="17">
        <f t="shared" si="3"/>
        <v>1160.4000000000001</v>
      </c>
      <c r="H85" s="33">
        <f t="shared" si="4"/>
        <v>830.90000000000009</v>
      </c>
      <c r="I85" s="34">
        <f t="shared" si="5"/>
        <v>329.5</v>
      </c>
      <c r="J85" s="35"/>
    </row>
    <row r="86" spans="1:10" s="36" customFormat="1" ht="13.5">
      <c r="A86" s="29" t="s">
        <v>485</v>
      </c>
      <c r="B86" s="40" t="s">
        <v>744</v>
      </c>
      <c r="C86" s="31" t="s">
        <v>719</v>
      </c>
      <c r="D86" s="19">
        <v>10</v>
      </c>
      <c r="E86" s="27">
        <v>195.87</v>
      </c>
      <c r="F86" s="27">
        <v>4.5599999999999996</v>
      </c>
      <c r="G86" s="17">
        <f t="shared" si="3"/>
        <v>2004.3</v>
      </c>
      <c r="H86" s="33">
        <f t="shared" si="4"/>
        <v>1958.7</v>
      </c>
      <c r="I86" s="34">
        <f t="shared" si="5"/>
        <v>45.599999999999994</v>
      </c>
      <c r="J86" s="35"/>
    </row>
    <row r="87" spans="1:10" s="36" customFormat="1" ht="27" customHeight="1">
      <c r="A87" s="29" t="s">
        <v>486</v>
      </c>
      <c r="B87" s="30" t="s">
        <v>745</v>
      </c>
      <c r="C87" s="31" t="s">
        <v>719</v>
      </c>
      <c r="D87" s="19">
        <v>5</v>
      </c>
      <c r="E87" s="27">
        <v>385.92</v>
      </c>
      <c r="F87" s="27">
        <v>33.229999999999997</v>
      </c>
      <c r="G87" s="17">
        <f t="shared" si="3"/>
        <v>2095.75</v>
      </c>
      <c r="H87" s="33">
        <f t="shared" si="4"/>
        <v>1929.6000000000001</v>
      </c>
      <c r="I87" s="34">
        <f t="shared" si="5"/>
        <v>166.14999999999998</v>
      </c>
      <c r="J87" s="35"/>
    </row>
    <row r="88" spans="1:10" s="36" customFormat="1" ht="13.5">
      <c r="A88" s="29" t="s">
        <v>223</v>
      </c>
      <c r="B88" s="30" t="s">
        <v>36</v>
      </c>
      <c r="C88" s="31" t="s">
        <v>719</v>
      </c>
      <c r="D88" s="19">
        <v>30</v>
      </c>
      <c r="E88" s="27">
        <v>0</v>
      </c>
      <c r="F88" s="27">
        <v>44.7</v>
      </c>
      <c r="G88" s="17">
        <f t="shared" si="3"/>
        <v>1341</v>
      </c>
      <c r="H88" s="33">
        <f t="shared" si="4"/>
        <v>0</v>
      </c>
      <c r="I88" s="34">
        <f t="shared" si="5"/>
        <v>1341</v>
      </c>
      <c r="J88" s="35"/>
    </row>
    <row r="89" spans="1:10" s="36" customFormat="1" ht="13.5">
      <c r="A89" s="29" t="s">
        <v>224</v>
      </c>
      <c r="B89" s="30" t="s">
        <v>657</v>
      </c>
      <c r="C89" s="31" t="s">
        <v>719</v>
      </c>
      <c r="D89" s="19">
        <v>20</v>
      </c>
      <c r="E89" s="27">
        <v>15.09</v>
      </c>
      <c r="F89" s="27">
        <v>10.050000000000001</v>
      </c>
      <c r="G89" s="17">
        <f t="shared" si="3"/>
        <v>502.8</v>
      </c>
      <c r="H89" s="33">
        <f t="shared" si="4"/>
        <v>301.8</v>
      </c>
      <c r="I89" s="34">
        <f t="shared" si="5"/>
        <v>201</v>
      </c>
      <c r="J89" s="35"/>
    </row>
    <row r="90" spans="1:10" s="36" customFormat="1">
      <c r="A90" s="29" t="s">
        <v>225</v>
      </c>
      <c r="B90" s="40" t="s">
        <v>656</v>
      </c>
      <c r="C90" s="31" t="s">
        <v>746</v>
      </c>
      <c r="D90" s="39">
        <v>2</v>
      </c>
      <c r="E90" s="27">
        <v>11.4</v>
      </c>
      <c r="F90" s="27">
        <v>31.82</v>
      </c>
      <c r="G90" s="17">
        <f t="shared" si="3"/>
        <v>86.44</v>
      </c>
      <c r="H90" s="33">
        <f t="shared" si="4"/>
        <v>22.8</v>
      </c>
      <c r="I90" s="34">
        <f t="shared" si="5"/>
        <v>63.64</v>
      </c>
      <c r="J90" s="35"/>
    </row>
    <row r="91" spans="1:10" s="36" customFormat="1" ht="13.5">
      <c r="A91" s="29" t="s">
        <v>487</v>
      </c>
      <c r="B91" s="30" t="s">
        <v>37</v>
      </c>
      <c r="C91" s="31" t="s">
        <v>719</v>
      </c>
      <c r="D91" s="19">
        <v>100</v>
      </c>
      <c r="E91" s="27">
        <v>3.09</v>
      </c>
      <c r="F91" s="27">
        <v>2.0699999999999998</v>
      </c>
      <c r="G91" s="17">
        <f t="shared" ref="G91:G109" si="6">(D91*E91)+(D91*F91)</f>
        <v>516</v>
      </c>
      <c r="H91" s="33">
        <f t="shared" si="4"/>
        <v>309</v>
      </c>
      <c r="I91" s="34">
        <f t="shared" si="5"/>
        <v>206.99999999999997</v>
      </c>
      <c r="J91" s="35"/>
    </row>
    <row r="92" spans="1:10" s="36" customFormat="1" ht="27">
      <c r="A92" s="29" t="s">
        <v>488</v>
      </c>
      <c r="B92" s="30" t="s">
        <v>663</v>
      </c>
      <c r="C92" s="31" t="s">
        <v>719</v>
      </c>
      <c r="D92" s="19">
        <v>350</v>
      </c>
      <c r="E92" s="27">
        <v>60.78</v>
      </c>
      <c r="F92" s="27">
        <v>20.149999999999999</v>
      </c>
      <c r="G92" s="17">
        <f t="shared" si="6"/>
        <v>28325.5</v>
      </c>
      <c r="H92" s="33">
        <f t="shared" si="4"/>
        <v>21273</v>
      </c>
      <c r="I92" s="34">
        <f t="shared" si="5"/>
        <v>7052.4999999999991</v>
      </c>
      <c r="J92" s="35"/>
    </row>
    <row r="93" spans="1:10" s="36" customFormat="1" ht="27">
      <c r="A93" s="29" t="s">
        <v>489</v>
      </c>
      <c r="B93" s="30" t="s">
        <v>666</v>
      </c>
      <c r="C93" s="31" t="s">
        <v>719</v>
      </c>
      <c r="D93" s="22">
        <v>30</v>
      </c>
      <c r="E93" s="27">
        <v>123.68</v>
      </c>
      <c r="F93" s="27">
        <v>16.63</v>
      </c>
      <c r="G93" s="17">
        <f t="shared" si="6"/>
        <v>4209.3</v>
      </c>
      <c r="H93" s="33">
        <f t="shared" si="4"/>
        <v>3710.4</v>
      </c>
      <c r="I93" s="34">
        <f t="shared" si="5"/>
        <v>498.9</v>
      </c>
      <c r="J93" s="35"/>
    </row>
    <row r="94" spans="1:10" s="36" customFormat="1" ht="27" customHeight="1">
      <c r="A94" s="29" t="s">
        <v>490</v>
      </c>
      <c r="B94" s="30" t="s">
        <v>747</v>
      </c>
      <c r="C94" s="31" t="s">
        <v>719</v>
      </c>
      <c r="D94" s="19">
        <v>75</v>
      </c>
      <c r="E94" s="27">
        <v>143.33000000000001</v>
      </c>
      <c r="F94" s="27">
        <v>18.86</v>
      </c>
      <c r="G94" s="17">
        <f t="shared" si="6"/>
        <v>12164.250000000002</v>
      </c>
      <c r="H94" s="33">
        <f t="shared" si="4"/>
        <v>10749.750000000002</v>
      </c>
      <c r="I94" s="34">
        <f t="shared" si="5"/>
        <v>1414.5</v>
      </c>
      <c r="J94" s="35"/>
    </row>
    <row r="95" spans="1:10" s="36" customFormat="1" ht="27">
      <c r="A95" s="29" t="s">
        <v>491</v>
      </c>
      <c r="B95" s="30" t="s">
        <v>748</v>
      </c>
      <c r="C95" s="31" t="s">
        <v>719</v>
      </c>
      <c r="D95" s="19">
        <v>20</v>
      </c>
      <c r="E95" s="27">
        <v>86.89</v>
      </c>
      <c r="F95" s="27">
        <v>15.62</v>
      </c>
      <c r="G95" s="17">
        <f t="shared" si="6"/>
        <v>2050.1999999999998</v>
      </c>
      <c r="H95" s="33">
        <f t="shared" si="4"/>
        <v>1737.8</v>
      </c>
      <c r="I95" s="34">
        <f t="shared" si="5"/>
        <v>312.39999999999998</v>
      </c>
      <c r="J95" s="35"/>
    </row>
    <row r="96" spans="1:10" s="36" customFormat="1" ht="27">
      <c r="A96" s="29" t="s">
        <v>413</v>
      </c>
      <c r="B96" s="30" t="s">
        <v>665</v>
      </c>
      <c r="C96" s="31" t="s">
        <v>719</v>
      </c>
      <c r="D96" s="19">
        <v>150</v>
      </c>
      <c r="E96" s="27">
        <v>45.44</v>
      </c>
      <c r="F96" s="27">
        <v>13.48</v>
      </c>
      <c r="G96" s="17">
        <f t="shared" si="6"/>
        <v>8838</v>
      </c>
      <c r="H96" s="33">
        <f t="shared" si="4"/>
        <v>6816</v>
      </c>
      <c r="I96" s="34">
        <f t="shared" si="5"/>
        <v>2022</v>
      </c>
      <c r="J96" s="35"/>
    </row>
    <row r="97" spans="1:10" s="36" customFormat="1" ht="13.5">
      <c r="A97" s="29" t="s">
        <v>226</v>
      </c>
      <c r="B97" s="30" t="s">
        <v>749</v>
      </c>
      <c r="C97" s="31" t="s">
        <v>24</v>
      </c>
      <c r="D97" s="19">
        <v>20</v>
      </c>
      <c r="E97" s="27">
        <v>21.73</v>
      </c>
      <c r="F97" s="27">
        <v>10.85</v>
      </c>
      <c r="G97" s="17">
        <f t="shared" si="6"/>
        <v>651.6</v>
      </c>
      <c r="H97" s="33">
        <f t="shared" si="4"/>
        <v>434.6</v>
      </c>
      <c r="I97" s="34">
        <f t="shared" si="5"/>
        <v>217</v>
      </c>
      <c r="J97" s="35"/>
    </row>
    <row r="98" spans="1:10" s="36" customFormat="1" ht="13.5">
      <c r="A98" s="29" t="s">
        <v>492</v>
      </c>
      <c r="B98" s="30" t="s">
        <v>750</v>
      </c>
      <c r="C98" s="31" t="s">
        <v>24</v>
      </c>
      <c r="D98" s="19">
        <v>20</v>
      </c>
      <c r="E98" s="27">
        <v>17.14</v>
      </c>
      <c r="F98" s="27">
        <v>22.02</v>
      </c>
      <c r="G98" s="17">
        <f>(D98*E98)+(D98*F98)</f>
        <v>783.2</v>
      </c>
      <c r="H98" s="33">
        <f t="shared" si="4"/>
        <v>342.8</v>
      </c>
      <c r="I98" s="34">
        <f t="shared" si="5"/>
        <v>440.4</v>
      </c>
      <c r="J98" s="35"/>
    </row>
    <row r="99" spans="1:10" s="36" customFormat="1" ht="13.5">
      <c r="A99" s="29" t="s">
        <v>437</v>
      </c>
      <c r="B99" s="30" t="s">
        <v>695</v>
      </c>
      <c r="C99" s="31" t="s">
        <v>24</v>
      </c>
      <c r="D99" s="19">
        <v>20</v>
      </c>
      <c r="E99" s="27">
        <v>5.49</v>
      </c>
      <c r="F99" s="27">
        <v>1.93</v>
      </c>
      <c r="G99" s="17">
        <f t="shared" ref="G99:G101" si="7">(D99*E99)+(D99*F99)</f>
        <v>148.4</v>
      </c>
      <c r="H99" s="33">
        <f t="shared" si="4"/>
        <v>109.80000000000001</v>
      </c>
      <c r="I99" s="34">
        <f t="shared" si="5"/>
        <v>38.6</v>
      </c>
      <c r="J99" s="35"/>
    </row>
    <row r="100" spans="1:10" s="36" customFormat="1" ht="13.5">
      <c r="A100" s="29" t="s">
        <v>493</v>
      </c>
      <c r="B100" s="30" t="s">
        <v>696</v>
      </c>
      <c r="C100" s="31" t="s">
        <v>24</v>
      </c>
      <c r="D100" s="19">
        <v>20</v>
      </c>
      <c r="E100" s="27">
        <v>6.45</v>
      </c>
      <c r="F100" s="27">
        <v>2.0099999999999998</v>
      </c>
      <c r="G100" s="17">
        <f t="shared" si="7"/>
        <v>169.2</v>
      </c>
      <c r="H100" s="33">
        <f t="shared" si="4"/>
        <v>129</v>
      </c>
      <c r="I100" s="34">
        <f t="shared" si="5"/>
        <v>40.199999999999996</v>
      </c>
      <c r="J100" s="35"/>
    </row>
    <row r="101" spans="1:10" s="36" customFormat="1" ht="13.5">
      <c r="A101" s="29" t="s">
        <v>494</v>
      </c>
      <c r="B101" s="30" t="s">
        <v>697</v>
      </c>
      <c r="C101" s="31" t="s">
        <v>24</v>
      </c>
      <c r="D101" s="19">
        <v>20</v>
      </c>
      <c r="E101" s="27">
        <v>14.65</v>
      </c>
      <c r="F101" s="27">
        <v>2.25</v>
      </c>
      <c r="G101" s="17">
        <f t="shared" si="7"/>
        <v>338</v>
      </c>
      <c r="H101" s="33">
        <f t="shared" si="4"/>
        <v>293</v>
      </c>
      <c r="I101" s="34">
        <f t="shared" si="5"/>
        <v>45</v>
      </c>
      <c r="J101" s="35"/>
    </row>
    <row r="102" spans="1:10" s="36" customFormat="1" ht="13.5">
      <c r="A102" s="29" t="s">
        <v>495</v>
      </c>
      <c r="B102" s="30" t="s">
        <v>38</v>
      </c>
      <c r="C102" s="31" t="s">
        <v>24</v>
      </c>
      <c r="D102" s="19">
        <v>20</v>
      </c>
      <c r="E102" s="27">
        <v>42.06</v>
      </c>
      <c r="F102" s="27">
        <v>8.36</v>
      </c>
      <c r="G102" s="17">
        <f t="shared" si="6"/>
        <v>1008.4000000000001</v>
      </c>
      <c r="H102" s="33">
        <f t="shared" si="4"/>
        <v>841.2</v>
      </c>
      <c r="I102" s="34">
        <f t="shared" si="5"/>
        <v>167.2</v>
      </c>
      <c r="J102" s="35"/>
    </row>
    <row r="103" spans="1:10" s="36" customFormat="1" ht="13.5">
      <c r="A103" s="29" t="s">
        <v>227</v>
      </c>
      <c r="B103" s="30" t="s">
        <v>39</v>
      </c>
      <c r="C103" s="31" t="s">
        <v>24</v>
      </c>
      <c r="D103" s="19">
        <v>20</v>
      </c>
      <c r="E103" s="27">
        <v>5.96</v>
      </c>
      <c r="F103" s="27">
        <v>15.21</v>
      </c>
      <c r="G103" s="17">
        <f t="shared" si="6"/>
        <v>423.40000000000003</v>
      </c>
      <c r="H103" s="33">
        <f t="shared" si="4"/>
        <v>119.2</v>
      </c>
      <c r="I103" s="34">
        <f t="shared" si="5"/>
        <v>304.20000000000005</v>
      </c>
      <c r="J103" s="35"/>
    </row>
    <row r="104" spans="1:10" s="36" customFormat="1" ht="27">
      <c r="A104" s="29" t="s">
        <v>496</v>
      </c>
      <c r="B104" s="30" t="s">
        <v>751</v>
      </c>
      <c r="C104" s="31" t="s">
        <v>24</v>
      </c>
      <c r="D104" s="19">
        <v>10</v>
      </c>
      <c r="E104" s="27">
        <v>46.12</v>
      </c>
      <c r="F104" s="27">
        <v>8.36</v>
      </c>
      <c r="G104" s="17">
        <f t="shared" si="6"/>
        <v>544.79999999999995</v>
      </c>
      <c r="H104" s="33">
        <f t="shared" si="4"/>
        <v>461.2</v>
      </c>
      <c r="I104" s="34">
        <f t="shared" si="5"/>
        <v>83.6</v>
      </c>
      <c r="J104" s="35"/>
    </row>
    <row r="105" spans="1:10" s="36" customFormat="1" ht="27">
      <c r="A105" s="29" t="s">
        <v>624</v>
      </c>
      <c r="B105" s="30" t="s">
        <v>752</v>
      </c>
      <c r="C105" s="31" t="s">
        <v>24</v>
      </c>
      <c r="D105" s="19">
        <v>10</v>
      </c>
      <c r="E105" s="27">
        <v>49.18</v>
      </c>
      <c r="F105" s="27">
        <v>10.55</v>
      </c>
      <c r="G105" s="17">
        <f t="shared" si="6"/>
        <v>597.29999999999995</v>
      </c>
      <c r="H105" s="33">
        <f t="shared" si="4"/>
        <v>491.8</v>
      </c>
      <c r="I105" s="34">
        <f t="shared" si="5"/>
        <v>105.5</v>
      </c>
      <c r="J105" s="35"/>
    </row>
    <row r="106" spans="1:10" s="36" customFormat="1" ht="27.75" customHeight="1">
      <c r="A106" s="29" t="s">
        <v>655</v>
      </c>
      <c r="B106" s="30" t="s">
        <v>753</v>
      </c>
      <c r="C106" s="31" t="s">
        <v>24</v>
      </c>
      <c r="D106" s="19">
        <v>10</v>
      </c>
      <c r="E106" s="27">
        <v>226.34</v>
      </c>
      <c r="F106" s="27">
        <v>46.01</v>
      </c>
      <c r="G106" s="17">
        <f t="shared" si="6"/>
        <v>2723.5</v>
      </c>
      <c r="H106" s="33">
        <f t="shared" si="4"/>
        <v>2263.4</v>
      </c>
      <c r="I106" s="34">
        <f t="shared" si="5"/>
        <v>460.09999999999997</v>
      </c>
      <c r="J106" s="35"/>
    </row>
    <row r="107" spans="1:10" s="36" customFormat="1" ht="27">
      <c r="A107" s="29" t="s">
        <v>710</v>
      </c>
      <c r="B107" s="30" t="s">
        <v>754</v>
      </c>
      <c r="C107" s="31" t="s">
        <v>24</v>
      </c>
      <c r="D107" s="19">
        <v>10</v>
      </c>
      <c r="E107" s="27">
        <v>63.42</v>
      </c>
      <c r="F107" s="27">
        <v>15.28</v>
      </c>
      <c r="G107" s="17">
        <f t="shared" si="6"/>
        <v>787</v>
      </c>
      <c r="H107" s="33">
        <f t="shared" si="4"/>
        <v>634.20000000000005</v>
      </c>
      <c r="I107" s="34">
        <f t="shared" si="5"/>
        <v>152.79999999999998</v>
      </c>
      <c r="J107" s="35"/>
    </row>
    <row r="108" spans="1:10" s="36" customFormat="1" ht="13.5">
      <c r="A108" s="29" t="s">
        <v>711</v>
      </c>
      <c r="B108" s="30" t="s">
        <v>755</v>
      </c>
      <c r="C108" s="31" t="s">
        <v>24</v>
      </c>
      <c r="D108" s="19">
        <v>10</v>
      </c>
      <c r="E108" s="27">
        <v>61.62</v>
      </c>
      <c r="F108" s="27">
        <v>15.28</v>
      </c>
      <c r="G108" s="17">
        <f t="shared" si="6"/>
        <v>768.99999999999989</v>
      </c>
      <c r="H108" s="33">
        <f t="shared" si="4"/>
        <v>616.19999999999993</v>
      </c>
      <c r="I108" s="34">
        <f t="shared" si="5"/>
        <v>152.79999999999998</v>
      </c>
      <c r="J108" s="35"/>
    </row>
    <row r="109" spans="1:10" s="36" customFormat="1" ht="13.5">
      <c r="A109" s="29" t="s">
        <v>712</v>
      </c>
      <c r="B109" s="30" t="s">
        <v>40</v>
      </c>
      <c r="C109" s="31" t="s">
        <v>24</v>
      </c>
      <c r="D109" s="19">
        <v>13</v>
      </c>
      <c r="E109" s="27">
        <v>76.19</v>
      </c>
      <c r="F109" s="27">
        <v>15.58</v>
      </c>
      <c r="G109" s="17">
        <f t="shared" si="6"/>
        <v>1193.01</v>
      </c>
      <c r="H109" s="33">
        <f t="shared" si="4"/>
        <v>990.47</v>
      </c>
      <c r="I109" s="34">
        <f t="shared" si="5"/>
        <v>202.54</v>
      </c>
      <c r="J109" s="35"/>
    </row>
    <row r="110" spans="1:10" s="36" customFormat="1" ht="13.5">
      <c r="A110" s="63">
        <v>6</v>
      </c>
      <c r="B110" s="64" t="s">
        <v>41</v>
      </c>
      <c r="C110" s="65"/>
      <c r="D110" s="65"/>
      <c r="E110" s="66"/>
      <c r="F110" s="66"/>
      <c r="G110" s="67"/>
      <c r="H110" s="85">
        <f t="shared" si="4"/>
        <v>0</v>
      </c>
      <c r="I110" s="86">
        <f t="shared" si="5"/>
        <v>0</v>
      </c>
      <c r="J110" s="35"/>
    </row>
    <row r="111" spans="1:10" s="36" customFormat="1" ht="13.5">
      <c r="A111" s="29" t="s">
        <v>228</v>
      </c>
      <c r="B111" s="30" t="s">
        <v>42</v>
      </c>
      <c r="C111" s="31" t="s">
        <v>719</v>
      </c>
      <c r="D111" s="19">
        <v>100</v>
      </c>
      <c r="E111" s="26">
        <v>0</v>
      </c>
      <c r="F111" s="26">
        <v>1.2</v>
      </c>
      <c r="G111" s="17">
        <f>(D111*E111)+(D111*F111)</f>
        <v>120</v>
      </c>
      <c r="H111" s="33">
        <f t="shared" si="4"/>
        <v>0</v>
      </c>
      <c r="I111" s="34">
        <f t="shared" si="5"/>
        <v>120</v>
      </c>
      <c r="J111" s="35"/>
    </row>
    <row r="112" spans="1:10" s="36" customFormat="1" ht="13.5">
      <c r="A112" s="29" t="s">
        <v>229</v>
      </c>
      <c r="B112" s="30" t="s">
        <v>43</v>
      </c>
      <c r="C112" s="31" t="s">
        <v>719</v>
      </c>
      <c r="D112" s="19">
        <v>100</v>
      </c>
      <c r="E112" s="26">
        <v>10.14</v>
      </c>
      <c r="F112" s="26">
        <v>2.74</v>
      </c>
      <c r="G112" s="17">
        <f t="shared" ref="G112:G119" si="8">(D112*E112)+(D112*F112)</f>
        <v>1288</v>
      </c>
      <c r="H112" s="33">
        <f t="shared" si="4"/>
        <v>1014</v>
      </c>
      <c r="I112" s="34">
        <f t="shared" si="5"/>
        <v>274</v>
      </c>
      <c r="J112" s="35"/>
    </row>
    <row r="113" spans="1:10" s="36" customFormat="1" ht="27" customHeight="1">
      <c r="A113" s="29" t="s">
        <v>756</v>
      </c>
      <c r="B113" s="30" t="s">
        <v>660</v>
      </c>
      <c r="C113" s="31" t="s">
        <v>7</v>
      </c>
      <c r="D113" s="19">
        <v>2</v>
      </c>
      <c r="E113" s="26">
        <v>187.06</v>
      </c>
      <c r="F113" s="26">
        <v>108.33</v>
      </c>
      <c r="G113" s="17">
        <f t="shared" si="8"/>
        <v>590.78</v>
      </c>
      <c r="H113" s="33">
        <f t="shared" si="4"/>
        <v>374.12</v>
      </c>
      <c r="I113" s="34">
        <f t="shared" si="5"/>
        <v>216.66</v>
      </c>
      <c r="J113" s="35"/>
    </row>
    <row r="114" spans="1:10" s="36" customFormat="1" ht="13.5">
      <c r="A114" s="63">
        <v>7</v>
      </c>
      <c r="B114" s="64" t="s">
        <v>44</v>
      </c>
      <c r="C114" s="65"/>
      <c r="D114" s="65"/>
      <c r="E114" s="66"/>
      <c r="F114" s="66"/>
      <c r="G114" s="75"/>
      <c r="H114" s="85">
        <f t="shared" si="4"/>
        <v>0</v>
      </c>
      <c r="I114" s="86">
        <f t="shared" si="5"/>
        <v>0</v>
      </c>
      <c r="J114" s="35"/>
    </row>
    <row r="115" spans="1:10" s="36" customFormat="1" ht="13.5">
      <c r="A115" s="29" t="s">
        <v>757</v>
      </c>
      <c r="B115" s="30" t="s">
        <v>758</v>
      </c>
      <c r="C115" s="31" t="s">
        <v>720</v>
      </c>
      <c r="D115" s="19">
        <v>10</v>
      </c>
      <c r="E115" s="26">
        <v>12.72</v>
      </c>
      <c r="F115" s="26">
        <v>5.48</v>
      </c>
      <c r="G115" s="17">
        <f t="shared" si="8"/>
        <v>182</v>
      </c>
      <c r="H115" s="33">
        <f t="shared" si="4"/>
        <v>127.2</v>
      </c>
      <c r="I115" s="34">
        <f t="shared" si="5"/>
        <v>54.800000000000004</v>
      </c>
      <c r="J115" s="35"/>
    </row>
    <row r="116" spans="1:10" s="36" customFormat="1" ht="27">
      <c r="A116" s="105" t="s">
        <v>959</v>
      </c>
      <c r="B116" s="30" t="s">
        <v>960</v>
      </c>
      <c r="C116" s="31" t="s">
        <v>961</v>
      </c>
      <c r="D116" s="19">
        <v>10</v>
      </c>
      <c r="E116" s="27">
        <v>0</v>
      </c>
      <c r="F116" s="27">
        <v>12.93</v>
      </c>
      <c r="G116" s="17">
        <f>(D116*E116)+(D116*F116)</f>
        <v>129.30000000000001</v>
      </c>
      <c r="H116" s="33"/>
      <c r="I116" s="34"/>
      <c r="J116" s="35"/>
    </row>
    <row r="117" spans="1:10" s="36" customFormat="1" ht="13.5">
      <c r="A117" s="63">
        <v>8</v>
      </c>
      <c r="B117" s="64" t="s">
        <v>45</v>
      </c>
      <c r="C117" s="65"/>
      <c r="D117" s="65"/>
      <c r="E117" s="66"/>
      <c r="F117" s="66"/>
      <c r="G117" s="75"/>
      <c r="H117" s="85">
        <f t="shared" si="4"/>
        <v>0</v>
      </c>
      <c r="I117" s="86">
        <f t="shared" si="5"/>
        <v>0</v>
      </c>
      <c r="J117" s="35"/>
    </row>
    <row r="118" spans="1:10" s="36" customFormat="1" ht="27">
      <c r="A118" s="29" t="s">
        <v>759</v>
      </c>
      <c r="B118" s="30" t="s">
        <v>629</v>
      </c>
      <c r="C118" s="31" t="s">
        <v>719</v>
      </c>
      <c r="D118" s="19">
        <v>10</v>
      </c>
      <c r="E118" s="26">
        <v>195.41</v>
      </c>
      <c r="F118" s="26">
        <v>23.71</v>
      </c>
      <c r="G118" s="17">
        <f t="shared" si="8"/>
        <v>2191.1999999999998</v>
      </c>
      <c r="H118" s="33">
        <f t="shared" si="4"/>
        <v>1954.1</v>
      </c>
      <c r="I118" s="34">
        <f t="shared" si="5"/>
        <v>237.10000000000002</v>
      </c>
      <c r="J118" s="35"/>
    </row>
    <row r="119" spans="1:10" s="36" customFormat="1" ht="27">
      <c r="A119" s="29" t="s">
        <v>760</v>
      </c>
      <c r="B119" s="30" t="s">
        <v>630</v>
      </c>
      <c r="C119" s="31" t="s">
        <v>719</v>
      </c>
      <c r="D119" s="19">
        <v>10</v>
      </c>
      <c r="E119" s="26">
        <v>208</v>
      </c>
      <c r="F119" s="26">
        <v>25.1</v>
      </c>
      <c r="G119" s="17">
        <f t="shared" si="8"/>
        <v>2331</v>
      </c>
      <c r="H119" s="33">
        <f t="shared" si="4"/>
        <v>2080</v>
      </c>
      <c r="I119" s="34">
        <f t="shared" si="5"/>
        <v>251</v>
      </c>
      <c r="J119" s="35"/>
    </row>
    <row r="120" spans="1:10" s="36" customFormat="1" ht="13.5">
      <c r="A120" s="63">
        <v>9</v>
      </c>
      <c r="B120" s="64" t="s">
        <v>46</v>
      </c>
      <c r="C120" s="65"/>
      <c r="D120" s="65"/>
      <c r="E120" s="66"/>
      <c r="F120" s="66"/>
      <c r="G120" s="67"/>
      <c r="H120" s="85">
        <f t="shared" si="4"/>
        <v>0</v>
      </c>
      <c r="I120" s="86">
        <f t="shared" si="5"/>
        <v>0</v>
      </c>
      <c r="J120" s="35"/>
    </row>
    <row r="121" spans="1:10" s="36" customFormat="1" ht="27">
      <c r="A121" s="29" t="s">
        <v>761</v>
      </c>
      <c r="B121" s="30" t="s">
        <v>698</v>
      </c>
      <c r="C121" s="31" t="s">
        <v>719</v>
      </c>
      <c r="D121" s="19">
        <v>30</v>
      </c>
      <c r="E121" s="27">
        <v>50.13</v>
      </c>
      <c r="F121" s="27">
        <v>24.86</v>
      </c>
      <c r="G121" s="17">
        <f>(D121*E121)+(D121*F121)</f>
        <v>2249.6999999999998</v>
      </c>
      <c r="H121" s="33">
        <f t="shared" si="4"/>
        <v>1503.9</v>
      </c>
      <c r="I121" s="34">
        <f t="shared" si="5"/>
        <v>745.8</v>
      </c>
      <c r="J121" s="35"/>
    </row>
    <row r="122" spans="1:10" s="36" customFormat="1" ht="27">
      <c r="A122" s="29" t="s">
        <v>917</v>
      </c>
      <c r="B122" s="30" t="s">
        <v>699</v>
      </c>
      <c r="C122" s="31" t="s">
        <v>719</v>
      </c>
      <c r="D122" s="19">
        <v>30</v>
      </c>
      <c r="E122" s="27">
        <v>62.19</v>
      </c>
      <c r="F122" s="27">
        <v>28.65</v>
      </c>
      <c r="G122" s="17">
        <f t="shared" ref="G122:G136" si="9">(D122*E122)+(D122*F122)</f>
        <v>2725.2</v>
      </c>
      <c r="H122" s="33">
        <f t="shared" si="4"/>
        <v>1865.6999999999998</v>
      </c>
      <c r="I122" s="34">
        <f t="shared" si="5"/>
        <v>859.5</v>
      </c>
      <c r="J122" s="35"/>
    </row>
    <row r="123" spans="1:10" s="36" customFormat="1" ht="27">
      <c r="A123" s="29" t="s">
        <v>918</v>
      </c>
      <c r="B123" s="30" t="s">
        <v>762</v>
      </c>
      <c r="C123" s="31" t="s">
        <v>719</v>
      </c>
      <c r="D123" s="19">
        <v>20</v>
      </c>
      <c r="E123" s="27">
        <v>75.67</v>
      </c>
      <c r="F123" s="27">
        <v>41.43</v>
      </c>
      <c r="G123" s="17">
        <f t="shared" si="9"/>
        <v>2342</v>
      </c>
      <c r="H123" s="33">
        <f t="shared" si="4"/>
        <v>1513.4</v>
      </c>
      <c r="I123" s="34">
        <f t="shared" si="5"/>
        <v>828.6</v>
      </c>
      <c r="J123" s="35"/>
    </row>
    <row r="124" spans="1:10" s="49" customFormat="1" ht="39" customHeight="1">
      <c r="A124" s="29" t="s">
        <v>919</v>
      </c>
      <c r="B124" s="30" t="s">
        <v>763</v>
      </c>
      <c r="C124" s="47" t="s">
        <v>719</v>
      </c>
      <c r="D124" s="19">
        <v>2</v>
      </c>
      <c r="E124" s="104">
        <v>541.76</v>
      </c>
      <c r="F124" s="104">
        <v>114.17</v>
      </c>
      <c r="G124" s="17">
        <f t="shared" si="9"/>
        <v>1311.86</v>
      </c>
      <c r="H124" s="33">
        <f t="shared" si="4"/>
        <v>1083.52</v>
      </c>
      <c r="I124" s="34">
        <f t="shared" si="5"/>
        <v>228.34</v>
      </c>
      <c r="J124" s="48"/>
    </row>
    <row r="125" spans="1:10" s="36" customFormat="1" ht="27">
      <c r="A125" s="29" t="s">
        <v>920</v>
      </c>
      <c r="B125" s="30" t="s">
        <v>764</v>
      </c>
      <c r="C125" s="31" t="s">
        <v>719</v>
      </c>
      <c r="D125" s="19">
        <v>10</v>
      </c>
      <c r="E125" s="27">
        <v>87.31</v>
      </c>
      <c r="F125" s="27">
        <v>71.05</v>
      </c>
      <c r="G125" s="17">
        <f t="shared" si="9"/>
        <v>1583.6</v>
      </c>
      <c r="H125" s="33">
        <f t="shared" si="4"/>
        <v>873.1</v>
      </c>
      <c r="I125" s="34">
        <f t="shared" si="5"/>
        <v>710.5</v>
      </c>
      <c r="J125" s="35"/>
    </row>
    <row r="126" spans="1:10" s="36" customFormat="1" ht="13.5">
      <c r="A126" s="29" t="s">
        <v>921</v>
      </c>
      <c r="B126" s="30" t="s">
        <v>765</v>
      </c>
      <c r="C126" s="31" t="s">
        <v>719</v>
      </c>
      <c r="D126" s="19">
        <v>10</v>
      </c>
      <c r="E126" s="27">
        <v>76.02</v>
      </c>
      <c r="F126" s="27">
        <v>54.25</v>
      </c>
      <c r="G126" s="17">
        <f t="shared" si="9"/>
        <v>1302.6999999999998</v>
      </c>
      <c r="H126" s="33">
        <f t="shared" si="4"/>
        <v>760.19999999999993</v>
      </c>
      <c r="I126" s="34">
        <f t="shared" si="5"/>
        <v>542.5</v>
      </c>
      <c r="J126" s="35"/>
    </row>
    <row r="127" spans="1:10" s="36" customFormat="1" ht="13.5">
      <c r="A127" s="29" t="s">
        <v>922</v>
      </c>
      <c r="B127" s="30" t="s">
        <v>700</v>
      </c>
      <c r="C127" s="31" t="s">
        <v>719</v>
      </c>
      <c r="D127" s="19">
        <v>10</v>
      </c>
      <c r="E127" s="27">
        <v>85.26</v>
      </c>
      <c r="F127" s="27">
        <v>60.9</v>
      </c>
      <c r="G127" s="17">
        <f t="shared" si="9"/>
        <v>1461.6</v>
      </c>
      <c r="H127" s="33">
        <f t="shared" si="4"/>
        <v>852.6</v>
      </c>
      <c r="I127" s="34">
        <f t="shared" si="5"/>
        <v>609</v>
      </c>
      <c r="J127" s="35"/>
    </row>
    <row r="128" spans="1:10" s="36" customFormat="1" ht="13.5">
      <c r="A128" s="29" t="s">
        <v>923</v>
      </c>
      <c r="B128" s="30" t="s">
        <v>766</v>
      </c>
      <c r="C128" s="31" t="s">
        <v>24</v>
      </c>
      <c r="D128" s="19">
        <v>10</v>
      </c>
      <c r="E128" s="27">
        <v>14.86</v>
      </c>
      <c r="F128" s="27">
        <v>1.77</v>
      </c>
      <c r="G128" s="17">
        <f t="shared" si="9"/>
        <v>166.29999999999998</v>
      </c>
      <c r="H128" s="33">
        <f t="shared" si="4"/>
        <v>148.6</v>
      </c>
      <c r="I128" s="34">
        <f t="shared" si="5"/>
        <v>17.7</v>
      </c>
      <c r="J128" s="35"/>
    </row>
    <row r="129" spans="1:10" s="36" customFormat="1" ht="13.5">
      <c r="A129" s="29" t="s">
        <v>924</v>
      </c>
      <c r="B129" s="30" t="s">
        <v>767</v>
      </c>
      <c r="C129" s="31" t="s">
        <v>719</v>
      </c>
      <c r="D129" s="19">
        <v>10</v>
      </c>
      <c r="E129" s="27">
        <v>82.72</v>
      </c>
      <c r="F129" s="27">
        <v>14.36</v>
      </c>
      <c r="G129" s="17">
        <f t="shared" si="9"/>
        <v>970.80000000000007</v>
      </c>
      <c r="H129" s="33">
        <f t="shared" si="4"/>
        <v>827.2</v>
      </c>
      <c r="I129" s="34">
        <f t="shared" si="5"/>
        <v>143.6</v>
      </c>
      <c r="J129" s="35"/>
    </row>
    <row r="130" spans="1:10" s="36" customFormat="1" ht="13.5">
      <c r="A130" s="29" t="s">
        <v>925</v>
      </c>
      <c r="B130" s="30" t="s">
        <v>768</v>
      </c>
      <c r="C130" s="31" t="s">
        <v>719</v>
      </c>
      <c r="D130" s="19">
        <v>10</v>
      </c>
      <c r="E130" s="27">
        <v>78.31</v>
      </c>
      <c r="F130" s="27">
        <v>13.6</v>
      </c>
      <c r="G130" s="17">
        <f t="shared" si="9"/>
        <v>919.1</v>
      </c>
      <c r="H130" s="33">
        <f t="shared" si="4"/>
        <v>783.1</v>
      </c>
      <c r="I130" s="34">
        <f t="shared" si="5"/>
        <v>136</v>
      </c>
      <c r="J130" s="35"/>
    </row>
    <row r="131" spans="1:10" s="35" customFormat="1" ht="13.5">
      <c r="A131" s="29" t="s">
        <v>926</v>
      </c>
      <c r="B131" s="50" t="s">
        <v>769</v>
      </c>
      <c r="C131" s="51" t="s">
        <v>719</v>
      </c>
      <c r="D131" s="20">
        <v>10</v>
      </c>
      <c r="E131" s="27">
        <v>91.69</v>
      </c>
      <c r="F131" s="27">
        <v>13.69</v>
      </c>
      <c r="G131" s="21">
        <f t="shared" si="9"/>
        <v>1053.8</v>
      </c>
      <c r="H131" s="33">
        <f t="shared" si="4"/>
        <v>916.9</v>
      </c>
      <c r="I131" s="34">
        <f t="shared" si="5"/>
        <v>136.9</v>
      </c>
    </row>
    <row r="132" spans="1:10" s="35" customFormat="1" ht="13.5">
      <c r="A132" s="29" t="s">
        <v>927</v>
      </c>
      <c r="B132" s="50" t="s">
        <v>651</v>
      </c>
      <c r="C132" s="51" t="s">
        <v>719</v>
      </c>
      <c r="D132" s="20">
        <v>20</v>
      </c>
      <c r="E132" s="27">
        <v>31.8</v>
      </c>
      <c r="F132" s="27">
        <v>1.83</v>
      </c>
      <c r="G132" s="21">
        <f t="shared" si="9"/>
        <v>672.6</v>
      </c>
      <c r="H132" s="33">
        <f t="shared" si="4"/>
        <v>636</v>
      </c>
      <c r="I132" s="34">
        <f t="shared" si="5"/>
        <v>36.6</v>
      </c>
    </row>
    <row r="133" spans="1:10" s="36" customFormat="1" ht="27">
      <c r="A133" s="29" t="s">
        <v>928</v>
      </c>
      <c r="B133" s="30" t="s">
        <v>667</v>
      </c>
      <c r="C133" s="31" t="s">
        <v>719</v>
      </c>
      <c r="D133" s="19">
        <v>300</v>
      </c>
      <c r="E133" s="27">
        <v>96.53</v>
      </c>
      <c r="F133" s="27">
        <v>7.17</v>
      </c>
      <c r="G133" s="17">
        <f t="shared" si="9"/>
        <v>31110</v>
      </c>
      <c r="H133" s="33">
        <f t="shared" si="4"/>
        <v>28959</v>
      </c>
      <c r="I133" s="34">
        <f t="shared" si="5"/>
        <v>2151</v>
      </c>
      <c r="J133" s="35"/>
    </row>
    <row r="134" spans="1:10" s="36" customFormat="1" ht="13.5">
      <c r="A134" s="29" t="s">
        <v>929</v>
      </c>
      <c r="B134" s="30" t="s">
        <v>640</v>
      </c>
      <c r="C134" s="31" t="s">
        <v>719</v>
      </c>
      <c r="D134" s="19">
        <v>200</v>
      </c>
      <c r="E134" s="27">
        <v>13.25</v>
      </c>
      <c r="F134" s="27">
        <v>7.17</v>
      </c>
      <c r="G134" s="17">
        <f t="shared" si="9"/>
        <v>4084</v>
      </c>
      <c r="H134" s="33">
        <f t="shared" si="4"/>
        <v>2650</v>
      </c>
      <c r="I134" s="34">
        <f t="shared" si="5"/>
        <v>1434</v>
      </c>
      <c r="J134" s="35"/>
    </row>
    <row r="135" spans="1:10" s="36" customFormat="1" ht="13.5">
      <c r="A135" s="29" t="s">
        <v>930</v>
      </c>
      <c r="B135" s="30" t="s">
        <v>47</v>
      </c>
      <c r="C135" s="31" t="s">
        <v>719</v>
      </c>
      <c r="D135" s="19">
        <v>200</v>
      </c>
      <c r="E135" s="27">
        <v>0</v>
      </c>
      <c r="F135" s="27">
        <v>7.64</v>
      </c>
      <c r="G135" s="17">
        <f t="shared" si="9"/>
        <v>1528</v>
      </c>
      <c r="H135" s="33">
        <f t="shared" si="4"/>
        <v>0</v>
      </c>
      <c r="I135" s="34">
        <f t="shared" si="5"/>
        <v>1528</v>
      </c>
      <c r="J135" s="35"/>
    </row>
    <row r="136" spans="1:10" s="36" customFormat="1" ht="13.5">
      <c r="A136" s="29" t="s">
        <v>931</v>
      </c>
      <c r="B136" s="30" t="s">
        <v>438</v>
      </c>
      <c r="C136" s="31" t="s">
        <v>719</v>
      </c>
      <c r="D136" s="19">
        <v>10</v>
      </c>
      <c r="E136" s="27">
        <v>162.13999999999999</v>
      </c>
      <c r="F136" s="27">
        <v>7.67</v>
      </c>
      <c r="G136" s="17">
        <f t="shared" si="9"/>
        <v>1698.1</v>
      </c>
      <c r="H136" s="33">
        <f t="shared" si="4"/>
        <v>1621.3999999999999</v>
      </c>
      <c r="I136" s="34">
        <f t="shared" si="5"/>
        <v>76.7</v>
      </c>
      <c r="J136" s="35"/>
    </row>
    <row r="137" spans="1:10" s="36" customFormat="1" ht="13.5">
      <c r="A137" s="63">
        <v>10</v>
      </c>
      <c r="B137" s="64" t="s">
        <v>48</v>
      </c>
      <c r="C137" s="65"/>
      <c r="D137" s="65"/>
      <c r="E137" s="66"/>
      <c r="F137" s="66"/>
      <c r="G137" s="67"/>
      <c r="H137" s="85">
        <f t="shared" si="4"/>
        <v>0</v>
      </c>
      <c r="I137" s="86">
        <f t="shared" si="5"/>
        <v>0</v>
      </c>
      <c r="J137" s="35"/>
    </row>
    <row r="138" spans="1:10" s="36" customFormat="1" ht="13.5">
      <c r="A138" s="29" t="s">
        <v>770</v>
      </c>
      <c r="B138" s="30" t="s">
        <v>771</v>
      </c>
      <c r="C138" s="31" t="s">
        <v>719</v>
      </c>
      <c r="D138" s="19">
        <v>50</v>
      </c>
      <c r="E138" s="26">
        <v>97.47</v>
      </c>
      <c r="F138" s="26">
        <v>41.77</v>
      </c>
      <c r="G138" s="17">
        <f>(D138*E138)+(D138*F138)</f>
        <v>6962</v>
      </c>
      <c r="H138" s="33">
        <f t="shared" si="4"/>
        <v>4873.5</v>
      </c>
      <c r="I138" s="34">
        <f t="shared" si="5"/>
        <v>2088.5</v>
      </c>
      <c r="J138" s="35"/>
    </row>
    <row r="139" spans="1:10" s="36" customFormat="1" ht="13.5">
      <c r="A139" s="29" t="s">
        <v>772</v>
      </c>
      <c r="B139" s="30" t="s">
        <v>773</v>
      </c>
      <c r="C139" s="31" t="s">
        <v>719</v>
      </c>
      <c r="D139" s="19">
        <v>75</v>
      </c>
      <c r="E139" s="26">
        <v>54.89</v>
      </c>
      <c r="F139" s="26">
        <v>23.53</v>
      </c>
      <c r="G139" s="17">
        <f t="shared" ref="G139:G143" si="10">(D139*E139)+(D139*F139)</f>
        <v>5881.5</v>
      </c>
      <c r="H139" s="33">
        <f t="shared" si="4"/>
        <v>4116.75</v>
      </c>
      <c r="I139" s="34">
        <f t="shared" si="5"/>
        <v>1764.75</v>
      </c>
      <c r="J139" s="35"/>
    </row>
    <row r="140" spans="1:10" s="36" customFormat="1" ht="27">
      <c r="A140" s="29" t="s">
        <v>774</v>
      </c>
      <c r="B140" s="30" t="s">
        <v>775</v>
      </c>
      <c r="C140" s="31" t="s">
        <v>720</v>
      </c>
      <c r="D140" s="19">
        <v>3</v>
      </c>
      <c r="E140" s="26">
        <v>3007.53</v>
      </c>
      <c r="F140" s="26">
        <v>547.05999999999995</v>
      </c>
      <c r="G140" s="17">
        <f t="shared" si="10"/>
        <v>10663.77</v>
      </c>
      <c r="H140" s="33">
        <f t="shared" si="4"/>
        <v>9022.59</v>
      </c>
      <c r="I140" s="34">
        <f t="shared" si="5"/>
        <v>1641.1799999999998</v>
      </c>
      <c r="J140" s="35"/>
    </row>
    <row r="141" spans="1:10" s="36" customFormat="1" ht="13.5">
      <c r="A141" s="29" t="s">
        <v>776</v>
      </c>
      <c r="B141" s="30" t="s">
        <v>777</v>
      </c>
      <c r="C141" s="31" t="s">
        <v>778</v>
      </c>
      <c r="D141" s="19">
        <v>100</v>
      </c>
      <c r="E141" s="26">
        <v>8.9499999999999993</v>
      </c>
      <c r="F141" s="26">
        <v>14.84</v>
      </c>
      <c r="G141" s="17">
        <f t="shared" si="10"/>
        <v>2379</v>
      </c>
      <c r="H141" s="33">
        <f t="shared" ref="H141:H204" si="11">E141*D141</f>
        <v>894.99999999999989</v>
      </c>
      <c r="I141" s="34">
        <f t="shared" si="5"/>
        <v>1484</v>
      </c>
      <c r="J141" s="35"/>
    </row>
    <row r="142" spans="1:10" s="36" customFormat="1" ht="13.5">
      <c r="A142" s="29" t="s">
        <v>779</v>
      </c>
      <c r="B142" s="30" t="s">
        <v>780</v>
      </c>
      <c r="C142" s="31" t="s">
        <v>719</v>
      </c>
      <c r="D142" s="19">
        <v>15</v>
      </c>
      <c r="E142" s="26">
        <v>236.01</v>
      </c>
      <c r="F142" s="26">
        <v>21.25</v>
      </c>
      <c r="G142" s="17">
        <f t="shared" si="10"/>
        <v>3858.8999999999996</v>
      </c>
      <c r="H142" s="33">
        <f t="shared" si="11"/>
        <v>3540.1499999999996</v>
      </c>
      <c r="I142" s="34">
        <f t="shared" si="5"/>
        <v>318.75</v>
      </c>
      <c r="J142" s="35"/>
    </row>
    <row r="143" spans="1:10" s="36" customFormat="1" ht="27">
      <c r="A143" s="29" t="s">
        <v>781</v>
      </c>
      <c r="B143" s="30" t="s">
        <v>497</v>
      </c>
      <c r="C143" s="31" t="s">
        <v>719</v>
      </c>
      <c r="D143" s="19">
        <v>15</v>
      </c>
      <c r="E143" s="26">
        <v>247.54</v>
      </c>
      <c r="F143" s="26">
        <v>106.06</v>
      </c>
      <c r="G143" s="17">
        <f t="shared" si="10"/>
        <v>5304</v>
      </c>
      <c r="H143" s="33">
        <f t="shared" si="11"/>
        <v>3713.1</v>
      </c>
      <c r="I143" s="34">
        <f t="shared" si="5"/>
        <v>1590.9</v>
      </c>
      <c r="J143" s="35"/>
    </row>
    <row r="144" spans="1:10" s="36" customFormat="1" ht="13.5">
      <c r="A144" s="63">
        <v>11</v>
      </c>
      <c r="B144" s="64" t="s">
        <v>49</v>
      </c>
      <c r="C144" s="65"/>
      <c r="D144" s="65"/>
      <c r="E144" s="66"/>
      <c r="F144" s="66"/>
      <c r="G144" s="67"/>
      <c r="H144" s="85">
        <f t="shared" si="11"/>
        <v>0</v>
      </c>
      <c r="I144" s="86">
        <f t="shared" si="5"/>
        <v>0</v>
      </c>
      <c r="J144" s="35"/>
    </row>
    <row r="145" spans="1:10" s="36" customFormat="1" ht="13.5">
      <c r="A145" s="29" t="s">
        <v>782</v>
      </c>
      <c r="B145" s="30" t="s">
        <v>783</v>
      </c>
      <c r="C145" s="31" t="s">
        <v>719</v>
      </c>
      <c r="D145" s="19">
        <v>10</v>
      </c>
      <c r="E145" s="26">
        <v>2.37</v>
      </c>
      <c r="F145" s="26">
        <v>0.16</v>
      </c>
      <c r="G145" s="17">
        <f>(D145*E145)+(D145*F145)</f>
        <v>25.300000000000004</v>
      </c>
      <c r="H145" s="33">
        <f t="shared" si="11"/>
        <v>23.700000000000003</v>
      </c>
      <c r="I145" s="34">
        <f t="shared" si="5"/>
        <v>1.6</v>
      </c>
      <c r="J145" s="35"/>
    </row>
    <row r="146" spans="1:10" s="36" customFormat="1" ht="13.5">
      <c r="A146" s="29" t="s">
        <v>230</v>
      </c>
      <c r="B146" s="30" t="s">
        <v>50</v>
      </c>
      <c r="C146" s="31" t="s">
        <v>719</v>
      </c>
      <c r="D146" s="19">
        <v>10</v>
      </c>
      <c r="E146" s="26">
        <v>77.569999999999993</v>
      </c>
      <c r="F146" s="26">
        <v>22.11</v>
      </c>
      <c r="G146" s="17">
        <f t="shared" ref="G146:G152" si="12">(D146*E146)+(D146*F146)</f>
        <v>996.8</v>
      </c>
      <c r="H146" s="33">
        <f t="shared" si="11"/>
        <v>775.69999999999993</v>
      </c>
      <c r="I146" s="34">
        <f t="shared" ref="I146:I209" si="13">F146*D146</f>
        <v>221.1</v>
      </c>
      <c r="J146" s="35"/>
    </row>
    <row r="147" spans="1:10" s="36" customFormat="1" ht="13.5">
      <c r="A147" s="29" t="s">
        <v>784</v>
      </c>
      <c r="B147" s="30" t="s">
        <v>785</v>
      </c>
      <c r="C147" s="31" t="s">
        <v>719</v>
      </c>
      <c r="D147" s="19">
        <v>10</v>
      </c>
      <c r="E147" s="26">
        <v>32.04</v>
      </c>
      <c r="F147" s="26">
        <v>9.83</v>
      </c>
      <c r="G147" s="17">
        <f t="shared" si="12"/>
        <v>418.7</v>
      </c>
      <c r="H147" s="33">
        <f t="shared" si="11"/>
        <v>320.39999999999998</v>
      </c>
      <c r="I147" s="34">
        <f t="shared" si="13"/>
        <v>98.3</v>
      </c>
      <c r="J147" s="35"/>
    </row>
    <row r="148" spans="1:10" s="36" customFormat="1" ht="13.5">
      <c r="A148" s="29" t="s">
        <v>916</v>
      </c>
      <c r="B148" s="30" t="s">
        <v>787</v>
      </c>
      <c r="C148" s="31" t="s">
        <v>719</v>
      </c>
      <c r="D148" s="19">
        <v>10</v>
      </c>
      <c r="E148" s="26">
        <v>22.28</v>
      </c>
      <c r="F148" s="26">
        <v>24.24</v>
      </c>
      <c r="G148" s="17">
        <f t="shared" si="12"/>
        <v>465.2</v>
      </c>
      <c r="H148" s="33">
        <f t="shared" si="11"/>
        <v>222.8</v>
      </c>
      <c r="I148" s="34">
        <f t="shared" si="13"/>
        <v>242.39999999999998</v>
      </c>
      <c r="J148" s="35"/>
    </row>
    <row r="149" spans="1:10" s="36" customFormat="1" ht="13.5">
      <c r="A149" s="29" t="s">
        <v>786</v>
      </c>
      <c r="B149" s="30" t="s">
        <v>789</v>
      </c>
      <c r="C149" s="31" t="s">
        <v>719</v>
      </c>
      <c r="D149" s="19">
        <v>25</v>
      </c>
      <c r="E149" s="26">
        <v>8.0299999999999994</v>
      </c>
      <c r="F149" s="26">
        <v>12.76</v>
      </c>
      <c r="G149" s="17">
        <f t="shared" si="12"/>
        <v>519.75</v>
      </c>
      <c r="H149" s="33">
        <f t="shared" si="11"/>
        <v>200.74999999999997</v>
      </c>
      <c r="I149" s="34">
        <f t="shared" si="13"/>
        <v>319</v>
      </c>
      <c r="J149" s="35"/>
    </row>
    <row r="150" spans="1:10" s="36" customFormat="1" ht="13.5">
      <c r="A150" s="29" t="s">
        <v>788</v>
      </c>
      <c r="B150" s="30" t="s">
        <v>791</v>
      </c>
      <c r="C150" s="31" t="s">
        <v>719</v>
      </c>
      <c r="D150" s="19">
        <v>15</v>
      </c>
      <c r="E150" s="26">
        <v>77.569999999999993</v>
      </c>
      <c r="F150" s="26">
        <v>22.11</v>
      </c>
      <c r="G150" s="17">
        <f t="shared" si="12"/>
        <v>1495.1999999999998</v>
      </c>
      <c r="H150" s="33">
        <f t="shared" si="11"/>
        <v>1163.55</v>
      </c>
      <c r="I150" s="34">
        <f t="shared" si="13"/>
        <v>331.65</v>
      </c>
      <c r="J150" s="35"/>
    </row>
    <row r="151" spans="1:10" s="36" customFormat="1" ht="13.5">
      <c r="A151" s="29" t="s">
        <v>790</v>
      </c>
      <c r="B151" s="30" t="s">
        <v>793</v>
      </c>
      <c r="C151" s="31" t="s">
        <v>24</v>
      </c>
      <c r="D151" s="19">
        <v>15</v>
      </c>
      <c r="E151" s="26">
        <v>108.14</v>
      </c>
      <c r="F151" s="26">
        <v>8.3000000000000007</v>
      </c>
      <c r="G151" s="17">
        <f t="shared" si="12"/>
        <v>1746.6</v>
      </c>
      <c r="H151" s="33">
        <f t="shared" si="11"/>
        <v>1622.1</v>
      </c>
      <c r="I151" s="34">
        <f t="shared" si="13"/>
        <v>124.50000000000001</v>
      </c>
      <c r="J151" s="35"/>
    </row>
    <row r="152" spans="1:10" s="36" customFormat="1" ht="13.5">
      <c r="A152" s="29" t="s">
        <v>792</v>
      </c>
      <c r="B152" s="30" t="s">
        <v>639</v>
      </c>
      <c r="C152" s="31" t="s">
        <v>24</v>
      </c>
      <c r="D152" s="19">
        <v>25</v>
      </c>
      <c r="E152" s="26">
        <v>12.66</v>
      </c>
      <c r="F152" s="26">
        <v>8.44</v>
      </c>
      <c r="G152" s="17">
        <f t="shared" si="12"/>
        <v>527.5</v>
      </c>
      <c r="H152" s="33">
        <f t="shared" si="11"/>
        <v>316.5</v>
      </c>
      <c r="I152" s="34">
        <f t="shared" si="13"/>
        <v>211</v>
      </c>
      <c r="J152" s="35"/>
    </row>
    <row r="153" spans="1:10" s="36" customFormat="1" ht="13.5">
      <c r="A153" s="63">
        <v>12</v>
      </c>
      <c r="B153" s="64" t="s">
        <v>51</v>
      </c>
      <c r="C153" s="65"/>
      <c r="D153" s="65"/>
      <c r="E153" s="66"/>
      <c r="F153" s="66"/>
      <c r="G153" s="67"/>
      <c r="H153" s="85">
        <f t="shared" si="11"/>
        <v>0</v>
      </c>
      <c r="I153" s="86">
        <f t="shared" si="13"/>
        <v>0</v>
      </c>
      <c r="J153" s="35"/>
    </row>
    <row r="154" spans="1:10" s="36" customFormat="1" ht="13.5">
      <c r="A154" s="29" t="s">
        <v>231</v>
      </c>
      <c r="B154" s="30" t="s">
        <v>52</v>
      </c>
      <c r="C154" s="31" t="s">
        <v>24</v>
      </c>
      <c r="D154" s="19">
        <v>50</v>
      </c>
      <c r="E154" s="27">
        <v>30.99</v>
      </c>
      <c r="F154" s="27">
        <v>20.66</v>
      </c>
      <c r="G154" s="17">
        <f>(D154*E154)+(D154*F154)</f>
        <v>2582.5</v>
      </c>
      <c r="H154" s="33">
        <f t="shared" si="11"/>
        <v>1549.5</v>
      </c>
      <c r="I154" s="34">
        <f t="shared" si="13"/>
        <v>1033</v>
      </c>
      <c r="J154" s="35"/>
    </row>
    <row r="155" spans="1:10" s="36" customFormat="1" ht="13.5">
      <c r="A155" s="29" t="s">
        <v>232</v>
      </c>
      <c r="B155" s="30" t="s">
        <v>53</v>
      </c>
      <c r="C155" s="31" t="s">
        <v>24</v>
      </c>
      <c r="D155" s="19">
        <v>20</v>
      </c>
      <c r="E155" s="27">
        <v>65.28</v>
      </c>
      <c r="F155" s="27">
        <v>43.51</v>
      </c>
      <c r="G155" s="17">
        <f t="shared" ref="G155:G172" si="14">(D155*E155)+(D155*F155)</f>
        <v>2175.7999999999997</v>
      </c>
      <c r="H155" s="33">
        <f t="shared" si="11"/>
        <v>1305.5999999999999</v>
      </c>
      <c r="I155" s="34">
        <f t="shared" si="13"/>
        <v>870.19999999999993</v>
      </c>
      <c r="J155" s="35"/>
    </row>
    <row r="156" spans="1:10" s="36" customFormat="1" ht="13.5">
      <c r="A156" s="29" t="s">
        <v>233</v>
      </c>
      <c r="B156" s="30" t="s">
        <v>54</v>
      </c>
      <c r="C156" s="31" t="s">
        <v>24</v>
      </c>
      <c r="D156" s="19">
        <v>20</v>
      </c>
      <c r="E156" s="27">
        <v>37.15</v>
      </c>
      <c r="F156" s="27">
        <v>6.65</v>
      </c>
      <c r="G156" s="17">
        <f t="shared" si="14"/>
        <v>876</v>
      </c>
      <c r="H156" s="33">
        <f t="shared" si="11"/>
        <v>743</v>
      </c>
      <c r="I156" s="34">
        <f t="shared" si="13"/>
        <v>133</v>
      </c>
      <c r="J156" s="35"/>
    </row>
    <row r="157" spans="1:10" s="36" customFormat="1" ht="13.5">
      <c r="A157" s="29" t="s">
        <v>234</v>
      </c>
      <c r="B157" s="30" t="s">
        <v>55</v>
      </c>
      <c r="C157" s="31" t="s">
        <v>24</v>
      </c>
      <c r="D157" s="19">
        <v>20</v>
      </c>
      <c r="E157" s="27">
        <v>54.47</v>
      </c>
      <c r="F157" s="27">
        <v>6.65</v>
      </c>
      <c r="G157" s="17">
        <f t="shared" si="14"/>
        <v>1222.4000000000001</v>
      </c>
      <c r="H157" s="33">
        <f t="shared" si="11"/>
        <v>1089.4000000000001</v>
      </c>
      <c r="I157" s="34">
        <f t="shared" si="13"/>
        <v>133</v>
      </c>
      <c r="J157" s="35"/>
    </row>
    <row r="158" spans="1:10" s="36" customFormat="1" ht="13.5">
      <c r="A158" s="29" t="s">
        <v>499</v>
      </c>
      <c r="B158" s="30" t="s">
        <v>794</v>
      </c>
      <c r="C158" s="31" t="s">
        <v>719</v>
      </c>
      <c r="D158" s="19">
        <v>50</v>
      </c>
      <c r="E158" s="27">
        <v>47.22</v>
      </c>
      <c r="F158" s="27">
        <v>13.6</v>
      </c>
      <c r="G158" s="17">
        <f t="shared" si="14"/>
        <v>3041</v>
      </c>
      <c r="H158" s="33">
        <f t="shared" si="11"/>
        <v>2361</v>
      </c>
      <c r="I158" s="34">
        <f t="shared" si="13"/>
        <v>680</v>
      </c>
      <c r="J158" s="35"/>
    </row>
    <row r="159" spans="1:10" s="36" customFormat="1" ht="13.5">
      <c r="A159" s="29" t="s">
        <v>235</v>
      </c>
      <c r="B159" s="30" t="s">
        <v>56</v>
      </c>
      <c r="C159" s="31" t="s">
        <v>719</v>
      </c>
      <c r="D159" s="19">
        <v>50</v>
      </c>
      <c r="E159" s="27">
        <v>69.94</v>
      </c>
      <c r="F159" s="27">
        <v>3.1</v>
      </c>
      <c r="G159" s="17">
        <f t="shared" si="14"/>
        <v>3652</v>
      </c>
      <c r="H159" s="33">
        <f t="shared" si="11"/>
        <v>3497</v>
      </c>
      <c r="I159" s="34">
        <f t="shared" si="13"/>
        <v>155</v>
      </c>
      <c r="J159" s="35"/>
    </row>
    <row r="160" spans="1:10" s="36" customFormat="1" ht="27">
      <c r="A160" s="29" t="s">
        <v>500</v>
      </c>
      <c r="B160" s="30" t="s">
        <v>795</v>
      </c>
      <c r="C160" s="31" t="s">
        <v>719</v>
      </c>
      <c r="D160" s="19">
        <v>100</v>
      </c>
      <c r="E160" s="27">
        <v>37.06</v>
      </c>
      <c r="F160" s="27">
        <v>4.4800000000000004</v>
      </c>
      <c r="G160" s="17">
        <f t="shared" si="14"/>
        <v>4154</v>
      </c>
      <c r="H160" s="33">
        <f t="shared" si="11"/>
        <v>3706</v>
      </c>
      <c r="I160" s="34">
        <f t="shared" si="13"/>
        <v>448.00000000000006</v>
      </c>
      <c r="J160" s="35"/>
    </row>
    <row r="161" spans="1:10" s="36" customFormat="1" ht="13.5">
      <c r="A161" s="29" t="s">
        <v>236</v>
      </c>
      <c r="B161" s="30" t="s">
        <v>57</v>
      </c>
      <c r="C161" s="31" t="s">
        <v>719</v>
      </c>
      <c r="D161" s="19">
        <v>10</v>
      </c>
      <c r="E161" s="27">
        <v>152.21</v>
      </c>
      <c r="F161" s="27">
        <v>23.15</v>
      </c>
      <c r="G161" s="17">
        <f t="shared" si="14"/>
        <v>1753.6000000000001</v>
      </c>
      <c r="H161" s="33">
        <f t="shared" si="11"/>
        <v>1522.1000000000001</v>
      </c>
      <c r="I161" s="34">
        <f t="shared" si="13"/>
        <v>231.5</v>
      </c>
      <c r="J161" s="35"/>
    </row>
    <row r="162" spans="1:10" s="36" customFormat="1" ht="13.5">
      <c r="A162" s="29" t="s">
        <v>237</v>
      </c>
      <c r="B162" s="30" t="s">
        <v>58</v>
      </c>
      <c r="C162" s="31" t="s">
        <v>719</v>
      </c>
      <c r="D162" s="19">
        <v>10</v>
      </c>
      <c r="E162" s="27">
        <v>88.97</v>
      </c>
      <c r="F162" s="27">
        <v>7.1</v>
      </c>
      <c r="G162" s="17">
        <f t="shared" si="14"/>
        <v>960.7</v>
      </c>
      <c r="H162" s="33">
        <f t="shared" si="11"/>
        <v>889.7</v>
      </c>
      <c r="I162" s="34">
        <f t="shared" si="13"/>
        <v>71</v>
      </c>
      <c r="J162" s="35"/>
    </row>
    <row r="163" spans="1:10" s="36" customFormat="1" ht="27">
      <c r="A163" s="29" t="s">
        <v>439</v>
      </c>
      <c r="B163" s="30" t="s">
        <v>796</v>
      </c>
      <c r="C163" s="31" t="s">
        <v>719</v>
      </c>
      <c r="D163" s="19">
        <v>5</v>
      </c>
      <c r="E163" s="27">
        <v>65.760000000000005</v>
      </c>
      <c r="F163" s="27">
        <v>3.99</v>
      </c>
      <c r="G163" s="17">
        <f t="shared" si="14"/>
        <v>348.75</v>
      </c>
      <c r="H163" s="33">
        <f t="shared" si="11"/>
        <v>328.8</v>
      </c>
      <c r="I163" s="34">
        <f t="shared" si="13"/>
        <v>19.950000000000003</v>
      </c>
      <c r="J163" s="35"/>
    </row>
    <row r="164" spans="1:10" s="36" customFormat="1" ht="39" customHeight="1">
      <c r="A164" s="29" t="s">
        <v>501</v>
      </c>
      <c r="B164" s="30" t="s">
        <v>658</v>
      </c>
      <c r="C164" s="31" t="s">
        <v>719</v>
      </c>
      <c r="D164" s="22">
        <v>5</v>
      </c>
      <c r="E164" s="27">
        <v>192.29</v>
      </c>
      <c r="F164" s="27">
        <v>6.94</v>
      </c>
      <c r="G164" s="17">
        <f t="shared" si="14"/>
        <v>996.15</v>
      </c>
      <c r="H164" s="33">
        <f t="shared" si="11"/>
        <v>961.44999999999993</v>
      </c>
      <c r="I164" s="34">
        <f t="shared" si="13"/>
        <v>34.700000000000003</v>
      </c>
      <c r="J164" s="35"/>
    </row>
    <row r="165" spans="1:10" s="36" customFormat="1" ht="27">
      <c r="A165" s="29" t="s">
        <v>502</v>
      </c>
      <c r="B165" s="30" t="s">
        <v>797</v>
      </c>
      <c r="C165" s="31" t="s">
        <v>24</v>
      </c>
      <c r="D165" s="19">
        <v>15</v>
      </c>
      <c r="E165" s="27">
        <v>20.29</v>
      </c>
      <c r="F165" s="27">
        <v>11.95</v>
      </c>
      <c r="G165" s="17">
        <f t="shared" si="14"/>
        <v>483.59999999999997</v>
      </c>
      <c r="H165" s="33">
        <f t="shared" si="11"/>
        <v>304.34999999999997</v>
      </c>
      <c r="I165" s="34">
        <f t="shared" si="13"/>
        <v>179.25</v>
      </c>
      <c r="J165" s="35"/>
    </row>
    <row r="166" spans="1:10" s="36" customFormat="1" ht="27">
      <c r="A166" s="29" t="s">
        <v>503</v>
      </c>
      <c r="B166" s="30" t="s">
        <v>498</v>
      </c>
      <c r="C166" s="31" t="s">
        <v>24</v>
      </c>
      <c r="D166" s="19">
        <v>15</v>
      </c>
      <c r="E166" s="27">
        <v>18.97</v>
      </c>
      <c r="F166" s="27">
        <v>7.26</v>
      </c>
      <c r="G166" s="17">
        <f t="shared" si="14"/>
        <v>393.44999999999993</v>
      </c>
      <c r="H166" s="33">
        <f t="shared" si="11"/>
        <v>284.54999999999995</v>
      </c>
      <c r="I166" s="34">
        <f t="shared" si="13"/>
        <v>108.89999999999999</v>
      </c>
      <c r="J166" s="35"/>
    </row>
    <row r="167" spans="1:10" s="36" customFormat="1" ht="13.5">
      <c r="A167" s="29" t="s">
        <v>504</v>
      </c>
      <c r="B167" s="30" t="s">
        <v>798</v>
      </c>
      <c r="C167" s="31" t="s">
        <v>24</v>
      </c>
      <c r="D167" s="19">
        <v>15</v>
      </c>
      <c r="E167" s="27">
        <v>72.400000000000006</v>
      </c>
      <c r="F167" s="27">
        <v>2.21</v>
      </c>
      <c r="G167" s="17">
        <f t="shared" si="14"/>
        <v>1119.1500000000001</v>
      </c>
      <c r="H167" s="33">
        <f t="shared" si="11"/>
        <v>1086</v>
      </c>
      <c r="I167" s="34">
        <f t="shared" si="13"/>
        <v>33.15</v>
      </c>
      <c r="J167" s="35"/>
    </row>
    <row r="168" spans="1:10" s="36" customFormat="1" ht="13.5">
      <c r="A168" s="29" t="s">
        <v>238</v>
      </c>
      <c r="B168" s="30" t="s">
        <v>709</v>
      </c>
      <c r="C168" s="31" t="s">
        <v>24</v>
      </c>
      <c r="D168" s="19">
        <v>10</v>
      </c>
      <c r="E168" s="27">
        <v>32.25</v>
      </c>
      <c r="F168" s="27">
        <v>21.49</v>
      </c>
      <c r="G168" s="17">
        <f t="shared" si="14"/>
        <v>537.4</v>
      </c>
      <c r="H168" s="33">
        <f t="shared" si="11"/>
        <v>322.5</v>
      </c>
      <c r="I168" s="34">
        <f t="shared" si="13"/>
        <v>214.89999999999998</v>
      </c>
      <c r="J168" s="35"/>
    </row>
    <row r="169" spans="1:10" s="36" customFormat="1" ht="27">
      <c r="A169" s="29" t="s">
        <v>505</v>
      </c>
      <c r="B169" s="30" t="s">
        <v>799</v>
      </c>
      <c r="C169" s="31" t="s">
        <v>719</v>
      </c>
      <c r="D169" s="19">
        <v>200</v>
      </c>
      <c r="E169" s="27">
        <v>27.55</v>
      </c>
      <c r="F169" s="27">
        <v>12.79</v>
      </c>
      <c r="G169" s="17">
        <f t="shared" si="14"/>
        <v>8068</v>
      </c>
      <c r="H169" s="33">
        <f t="shared" si="11"/>
        <v>5510</v>
      </c>
      <c r="I169" s="34">
        <f t="shared" si="13"/>
        <v>2558</v>
      </c>
      <c r="J169" s="35"/>
    </row>
    <row r="170" spans="1:10" s="36" customFormat="1" ht="13.5">
      <c r="A170" s="29" t="s">
        <v>506</v>
      </c>
      <c r="B170" s="30" t="s">
        <v>59</v>
      </c>
      <c r="C170" s="31" t="s">
        <v>24</v>
      </c>
      <c r="D170" s="19">
        <v>35</v>
      </c>
      <c r="E170" s="27">
        <v>46.86</v>
      </c>
      <c r="F170" s="27">
        <v>4.63</v>
      </c>
      <c r="G170" s="17">
        <f t="shared" si="14"/>
        <v>1802.1499999999999</v>
      </c>
      <c r="H170" s="33">
        <f t="shared" si="11"/>
        <v>1640.1</v>
      </c>
      <c r="I170" s="34">
        <f t="shared" si="13"/>
        <v>162.04999999999998</v>
      </c>
      <c r="J170" s="35"/>
    </row>
    <row r="171" spans="1:10" s="36" customFormat="1" ht="13.5">
      <c r="A171" s="29" t="s">
        <v>652</v>
      </c>
      <c r="B171" s="30" t="s">
        <v>800</v>
      </c>
      <c r="C171" s="31" t="s">
        <v>24</v>
      </c>
      <c r="D171" s="19">
        <v>75</v>
      </c>
      <c r="E171" s="27">
        <v>53.12</v>
      </c>
      <c r="F171" s="27">
        <v>5.53</v>
      </c>
      <c r="G171" s="17">
        <f t="shared" si="14"/>
        <v>4398.75</v>
      </c>
      <c r="H171" s="33">
        <f t="shared" si="11"/>
        <v>3984</v>
      </c>
      <c r="I171" s="34">
        <f t="shared" si="13"/>
        <v>414.75</v>
      </c>
      <c r="J171" s="35"/>
    </row>
    <row r="172" spans="1:10" s="36" customFormat="1" ht="27" customHeight="1">
      <c r="A172" s="29" t="s">
        <v>713</v>
      </c>
      <c r="B172" s="30" t="s">
        <v>661</v>
      </c>
      <c r="C172" s="31" t="s">
        <v>719</v>
      </c>
      <c r="D172" s="19">
        <v>50</v>
      </c>
      <c r="E172" s="27">
        <v>33.92</v>
      </c>
      <c r="F172" s="27">
        <v>8.41</v>
      </c>
      <c r="G172" s="17">
        <f t="shared" si="14"/>
        <v>2116.5</v>
      </c>
      <c r="H172" s="33">
        <f t="shared" si="11"/>
        <v>1696</v>
      </c>
      <c r="I172" s="34">
        <f t="shared" si="13"/>
        <v>420.5</v>
      </c>
      <c r="J172" s="35"/>
    </row>
    <row r="173" spans="1:10" s="36" customFormat="1" ht="13.5">
      <c r="A173" s="63">
        <v>13</v>
      </c>
      <c r="B173" s="64" t="s">
        <v>60</v>
      </c>
      <c r="C173" s="65"/>
      <c r="D173" s="65"/>
      <c r="E173" s="66"/>
      <c r="F173" s="66"/>
      <c r="G173" s="67"/>
      <c r="H173" s="85">
        <f t="shared" si="11"/>
        <v>0</v>
      </c>
      <c r="I173" s="86">
        <f t="shared" si="13"/>
        <v>0</v>
      </c>
      <c r="J173" s="35"/>
    </row>
    <row r="174" spans="1:10" s="36" customFormat="1" ht="13.5">
      <c r="A174" s="29" t="s">
        <v>239</v>
      </c>
      <c r="B174" s="30" t="s">
        <v>61</v>
      </c>
      <c r="C174" s="31" t="s">
        <v>24</v>
      </c>
      <c r="D174" s="19">
        <v>45</v>
      </c>
      <c r="E174" s="27">
        <v>9.49</v>
      </c>
      <c r="F174" s="27">
        <v>5.55</v>
      </c>
      <c r="G174" s="17">
        <f>(D174*E174)+(D174*F174)</f>
        <v>676.8</v>
      </c>
      <c r="H174" s="33">
        <f t="shared" si="11"/>
        <v>427.05</v>
      </c>
      <c r="I174" s="34">
        <f t="shared" si="13"/>
        <v>249.75</v>
      </c>
      <c r="J174" s="35"/>
    </row>
    <row r="175" spans="1:10" s="36" customFormat="1" ht="13.5">
      <c r="A175" s="29" t="s">
        <v>240</v>
      </c>
      <c r="B175" s="30" t="s">
        <v>62</v>
      </c>
      <c r="C175" s="31" t="s">
        <v>7</v>
      </c>
      <c r="D175" s="19">
        <v>4</v>
      </c>
      <c r="E175" s="27">
        <v>248.39</v>
      </c>
      <c r="F175" s="27">
        <v>81.99</v>
      </c>
      <c r="G175" s="17">
        <f t="shared" ref="G175:G221" si="15">(D175*E175)+(D175*F175)</f>
        <v>1321.52</v>
      </c>
      <c r="H175" s="33">
        <f t="shared" si="11"/>
        <v>993.56</v>
      </c>
      <c r="I175" s="34">
        <f t="shared" si="13"/>
        <v>327.96</v>
      </c>
      <c r="J175" s="35"/>
    </row>
    <row r="176" spans="1:10" s="36" customFormat="1" ht="13.5">
      <c r="A176" s="29" t="s">
        <v>241</v>
      </c>
      <c r="B176" s="30" t="s">
        <v>63</v>
      </c>
      <c r="C176" s="31" t="s">
        <v>7</v>
      </c>
      <c r="D176" s="19">
        <v>10</v>
      </c>
      <c r="E176" s="27">
        <v>6.41</v>
      </c>
      <c r="F176" s="27">
        <v>7.21</v>
      </c>
      <c r="G176" s="17">
        <f t="shared" si="15"/>
        <v>136.19999999999999</v>
      </c>
      <c r="H176" s="33">
        <f t="shared" si="11"/>
        <v>64.099999999999994</v>
      </c>
      <c r="I176" s="34">
        <f t="shared" si="13"/>
        <v>72.099999999999994</v>
      </c>
      <c r="J176" s="35"/>
    </row>
    <row r="177" spans="1:10" s="36" customFormat="1" ht="13.5">
      <c r="A177" s="29" t="s">
        <v>507</v>
      </c>
      <c r="B177" s="30" t="s">
        <v>801</v>
      </c>
      <c r="C177" s="31" t="s">
        <v>24</v>
      </c>
      <c r="D177" s="19">
        <v>10</v>
      </c>
      <c r="E177" s="27">
        <v>45.77</v>
      </c>
      <c r="F177" s="27">
        <v>30.51</v>
      </c>
      <c r="G177" s="17">
        <f t="shared" si="15"/>
        <v>762.80000000000007</v>
      </c>
      <c r="H177" s="33">
        <f t="shared" si="11"/>
        <v>457.70000000000005</v>
      </c>
      <c r="I177" s="34">
        <f t="shared" si="13"/>
        <v>305.10000000000002</v>
      </c>
      <c r="J177" s="35"/>
    </row>
    <row r="178" spans="1:10" s="36" customFormat="1" ht="13.5">
      <c r="A178" s="29" t="s">
        <v>242</v>
      </c>
      <c r="B178" s="30" t="s">
        <v>64</v>
      </c>
      <c r="C178" s="31" t="s">
        <v>24</v>
      </c>
      <c r="D178" s="19">
        <v>1</v>
      </c>
      <c r="E178" s="27">
        <v>250.07</v>
      </c>
      <c r="F178" s="27">
        <v>167.43</v>
      </c>
      <c r="G178" s="17">
        <f t="shared" si="15"/>
        <v>417.5</v>
      </c>
      <c r="H178" s="33">
        <f t="shared" si="11"/>
        <v>250.07</v>
      </c>
      <c r="I178" s="34">
        <f t="shared" si="13"/>
        <v>167.43</v>
      </c>
      <c r="J178" s="35"/>
    </row>
    <row r="179" spans="1:10" s="36" customFormat="1" ht="13.5">
      <c r="A179" s="29" t="s">
        <v>243</v>
      </c>
      <c r="B179" s="30" t="s">
        <v>65</v>
      </c>
      <c r="C179" s="31" t="s">
        <v>24</v>
      </c>
      <c r="D179" s="19">
        <v>10</v>
      </c>
      <c r="E179" s="27">
        <v>83.26</v>
      </c>
      <c r="F179" s="27">
        <v>55.51</v>
      </c>
      <c r="G179" s="17">
        <f t="shared" si="15"/>
        <v>1387.7</v>
      </c>
      <c r="H179" s="33">
        <f t="shared" si="11"/>
        <v>832.6</v>
      </c>
      <c r="I179" s="34">
        <f t="shared" si="13"/>
        <v>555.1</v>
      </c>
      <c r="J179" s="35"/>
    </row>
    <row r="180" spans="1:10" s="36" customFormat="1" ht="13.5">
      <c r="A180" s="29" t="s">
        <v>508</v>
      </c>
      <c r="B180" s="40" t="s">
        <v>802</v>
      </c>
      <c r="C180" s="31" t="s">
        <v>24</v>
      </c>
      <c r="D180" s="19">
        <v>30</v>
      </c>
      <c r="E180" s="27">
        <v>88.71</v>
      </c>
      <c r="F180" s="27">
        <v>30.85</v>
      </c>
      <c r="G180" s="17">
        <f t="shared" si="15"/>
        <v>3586.7999999999997</v>
      </c>
      <c r="H180" s="33">
        <f t="shared" si="11"/>
        <v>2661.2999999999997</v>
      </c>
      <c r="I180" s="34">
        <f t="shared" si="13"/>
        <v>925.5</v>
      </c>
      <c r="J180" s="35"/>
    </row>
    <row r="181" spans="1:10" s="36" customFormat="1" ht="13.5">
      <c r="A181" s="29" t="s">
        <v>244</v>
      </c>
      <c r="B181" s="30" t="s">
        <v>440</v>
      </c>
      <c r="C181" s="31" t="s">
        <v>7</v>
      </c>
      <c r="D181" s="19">
        <v>10</v>
      </c>
      <c r="E181" s="27">
        <v>9.3800000000000008</v>
      </c>
      <c r="F181" s="27">
        <v>3.02</v>
      </c>
      <c r="G181" s="17">
        <f t="shared" si="15"/>
        <v>124.00000000000001</v>
      </c>
      <c r="H181" s="33">
        <f t="shared" si="11"/>
        <v>93.800000000000011</v>
      </c>
      <c r="I181" s="34">
        <f t="shared" si="13"/>
        <v>30.2</v>
      </c>
      <c r="J181" s="35"/>
    </row>
    <row r="182" spans="1:10" s="36" customFormat="1" ht="13.5">
      <c r="A182" s="29" t="s">
        <v>509</v>
      </c>
      <c r="B182" s="30" t="s">
        <v>803</v>
      </c>
      <c r="C182" s="31" t="s">
        <v>7</v>
      </c>
      <c r="D182" s="19">
        <v>8</v>
      </c>
      <c r="E182" s="27">
        <v>70.760000000000005</v>
      </c>
      <c r="F182" s="27">
        <v>34.67</v>
      </c>
      <c r="G182" s="17">
        <f t="shared" si="15"/>
        <v>843.44</v>
      </c>
      <c r="H182" s="33">
        <f t="shared" si="11"/>
        <v>566.08000000000004</v>
      </c>
      <c r="I182" s="34">
        <f t="shared" si="13"/>
        <v>277.36</v>
      </c>
      <c r="J182" s="35"/>
    </row>
    <row r="183" spans="1:10" s="36" customFormat="1" ht="13.5">
      <c r="A183" s="29" t="s">
        <v>510</v>
      </c>
      <c r="B183" s="30" t="s">
        <v>804</v>
      </c>
      <c r="C183" s="31" t="s">
        <v>7</v>
      </c>
      <c r="D183" s="19">
        <v>5</v>
      </c>
      <c r="E183" s="27">
        <v>84.03</v>
      </c>
      <c r="F183" s="27">
        <v>41.16</v>
      </c>
      <c r="G183" s="17">
        <f t="shared" si="15"/>
        <v>625.94999999999993</v>
      </c>
      <c r="H183" s="33">
        <f t="shared" si="11"/>
        <v>420.15</v>
      </c>
      <c r="I183" s="34">
        <f t="shared" si="13"/>
        <v>205.79999999999998</v>
      </c>
      <c r="J183" s="35"/>
    </row>
    <row r="184" spans="1:10" s="36" customFormat="1" ht="13.5">
      <c r="A184" s="29" t="s">
        <v>511</v>
      </c>
      <c r="B184" s="30" t="s">
        <v>805</v>
      </c>
      <c r="C184" s="31" t="s">
        <v>7</v>
      </c>
      <c r="D184" s="19">
        <v>10</v>
      </c>
      <c r="E184" s="27">
        <v>118.25</v>
      </c>
      <c r="F184" s="27">
        <v>22.98</v>
      </c>
      <c r="G184" s="17">
        <f t="shared" si="15"/>
        <v>1412.3</v>
      </c>
      <c r="H184" s="33">
        <f t="shared" si="11"/>
        <v>1182.5</v>
      </c>
      <c r="I184" s="34">
        <f t="shared" si="13"/>
        <v>229.8</v>
      </c>
      <c r="J184" s="35"/>
    </row>
    <row r="185" spans="1:10" s="36" customFormat="1" ht="13.5">
      <c r="A185" s="29" t="s">
        <v>512</v>
      </c>
      <c r="B185" s="30" t="s">
        <v>806</v>
      </c>
      <c r="C185" s="31" t="s">
        <v>7</v>
      </c>
      <c r="D185" s="19">
        <v>5</v>
      </c>
      <c r="E185" s="27">
        <v>66.040000000000006</v>
      </c>
      <c r="F185" s="27">
        <v>32.26</v>
      </c>
      <c r="G185" s="17">
        <f t="shared" si="15"/>
        <v>491.5</v>
      </c>
      <c r="H185" s="33">
        <f t="shared" si="11"/>
        <v>330.20000000000005</v>
      </c>
      <c r="I185" s="34">
        <f t="shared" si="13"/>
        <v>161.29999999999998</v>
      </c>
      <c r="J185" s="35"/>
    </row>
    <row r="186" spans="1:10" s="36" customFormat="1" ht="27">
      <c r="A186" s="29" t="s">
        <v>513</v>
      </c>
      <c r="B186" s="30" t="s">
        <v>807</v>
      </c>
      <c r="C186" s="31" t="s">
        <v>7</v>
      </c>
      <c r="D186" s="19">
        <v>5</v>
      </c>
      <c r="E186" s="27">
        <v>118.25</v>
      </c>
      <c r="F186" s="27">
        <v>22.98</v>
      </c>
      <c r="G186" s="17">
        <f t="shared" si="15"/>
        <v>706.15</v>
      </c>
      <c r="H186" s="33">
        <f t="shared" si="11"/>
        <v>591.25</v>
      </c>
      <c r="I186" s="34">
        <f t="shared" si="13"/>
        <v>114.9</v>
      </c>
      <c r="J186" s="35"/>
    </row>
    <row r="187" spans="1:10" s="36" customFormat="1" ht="27">
      <c r="A187" s="29" t="s">
        <v>514</v>
      </c>
      <c r="B187" s="30" t="s">
        <v>808</v>
      </c>
      <c r="C187" s="31" t="s">
        <v>809</v>
      </c>
      <c r="D187" s="19">
        <v>10</v>
      </c>
      <c r="E187" s="27">
        <v>84.74</v>
      </c>
      <c r="F187" s="27">
        <v>37.200000000000003</v>
      </c>
      <c r="G187" s="17">
        <f t="shared" si="15"/>
        <v>1219.4000000000001</v>
      </c>
      <c r="H187" s="33">
        <f t="shared" si="11"/>
        <v>847.4</v>
      </c>
      <c r="I187" s="34">
        <f t="shared" si="13"/>
        <v>372</v>
      </c>
      <c r="J187" s="35"/>
    </row>
    <row r="188" spans="1:10" s="36" customFormat="1" ht="13.5">
      <c r="A188" s="29" t="s">
        <v>441</v>
      </c>
      <c r="B188" s="30" t="s">
        <v>66</v>
      </c>
      <c r="C188" s="31" t="s">
        <v>7</v>
      </c>
      <c r="D188" s="19">
        <v>12</v>
      </c>
      <c r="E188" s="27">
        <v>27.26</v>
      </c>
      <c r="F188" s="27">
        <v>11.1</v>
      </c>
      <c r="G188" s="17">
        <f t="shared" si="15"/>
        <v>460.32</v>
      </c>
      <c r="H188" s="33">
        <f t="shared" si="11"/>
        <v>327.12</v>
      </c>
      <c r="I188" s="34">
        <f t="shared" si="13"/>
        <v>133.19999999999999</v>
      </c>
      <c r="J188" s="35"/>
    </row>
    <row r="189" spans="1:10" s="36" customFormat="1" ht="13.5">
      <c r="A189" s="29" t="s">
        <v>245</v>
      </c>
      <c r="B189" s="30" t="s">
        <v>67</v>
      </c>
      <c r="C189" s="31" t="s">
        <v>7</v>
      </c>
      <c r="D189" s="19">
        <v>5</v>
      </c>
      <c r="E189" s="27">
        <v>251.31</v>
      </c>
      <c r="F189" s="27">
        <v>96.27</v>
      </c>
      <c r="G189" s="17">
        <f t="shared" si="15"/>
        <v>1737.8999999999999</v>
      </c>
      <c r="H189" s="33">
        <f t="shared" si="11"/>
        <v>1256.55</v>
      </c>
      <c r="I189" s="34">
        <f t="shared" si="13"/>
        <v>481.34999999999997</v>
      </c>
      <c r="J189" s="35"/>
    </row>
    <row r="190" spans="1:10" s="36" customFormat="1" ht="13.5">
      <c r="A190" s="29" t="s">
        <v>246</v>
      </c>
      <c r="B190" s="30" t="s">
        <v>68</v>
      </c>
      <c r="C190" s="31" t="s">
        <v>7</v>
      </c>
      <c r="D190" s="19">
        <v>5</v>
      </c>
      <c r="E190" s="27">
        <v>255.44</v>
      </c>
      <c r="F190" s="27">
        <v>98.87</v>
      </c>
      <c r="G190" s="17">
        <f t="shared" si="15"/>
        <v>1771.5500000000002</v>
      </c>
      <c r="H190" s="33">
        <f t="shared" si="11"/>
        <v>1277.2</v>
      </c>
      <c r="I190" s="34">
        <f t="shared" si="13"/>
        <v>494.35</v>
      </c>
      <c r="J190" s="35"/>
    </row>
    <row r="191" spans="1:10" s="36" customFormat="1" ht="13.5">
      <c r="A191" s="29" t="s">
        <v>247</v>
      </c>
      <c r="B191" s="30" t="s">
        <v>69</v>
      </c>
      <c r="C191" s="31" t="s">
        <v>7</v>
      </c>
      <c r="D191" s="19">
        <v>10</v>
      </c>
      <c r="E191" s="27">
        <v>261.02999999999997</v>
      </c>
      <c r="F191" s="27">
        <v>100.02</v>
      </c>
      <c r="G191" s="17">
        <f t="shared" si="15"/>
        <v>3610.4999999999995</v>
      </c>
      <c r="H191" s="33">
        <f t="shared" si="11"/>
        <v>2610.2999999999997</v>
      </c>
      <c r="I191" s="34">
        <f t="shared" si="13"/>
        <v>1000.1999999999999</v>
      </c>
      <c r="J191" s="35"/>
    </row>
    <row r="192" spans="1:10" s="36" customFormat="1" ht="13.5">
      <c r="A192" s="29" t="s">
        <v>248</v>
      </c>
      <c r="B192" s="30" t="s">
        <v>70</v>
      </c>
      <c r="C192" s="31" t="s">
        <v>7</v>
      </c>
      <c r="D192" s="19">
        <v>10</v>
      </c>
      <c r="E192" s="27">
        <v>30.52</v>
      </c>
      <c r="F192" s="27">
        <v>0</v>
      </c>
      <c r="G192" s="17">
        <f t="shared" si="15"/>
        <v>305.2</v>
      </c>
      <c r="H192" s="33">
        <f t="shared" si="11"/>
        <v>305.2</v>
      </c>
      <c r="I192" s="34">
        <f t="shared" si="13"/>
        <v>0</v>
      </c>
      <c r="J192" s="35"/>
    </row>
    <row r="193" spans="1:10" s="36" customFormat="1" ht="13.5">
      <c r="A193" s="29" t="s">
        <v>412</v>
      </c>
      <c r="B193" s="30" t="s">
        <v>71</v>
      </c>
      <c r="C193" s="31" t="s">
        <v>719</v>
      </c>
      <c r="D193" s="19">
        <v>3</v>
      </c>
      <c r="E193" s="27">
        <v>588.41</v>
      </c>
      <c r="F193" s="27">
        <v>18.010000000000002</v>
      </c>
      <c r="G193" s="17">
        <f t="shared" si="15"/>
        <v>1819.26</v>
      </c>
      <c r="H193" s="33">
        <f t="shared" si="11"/>
        <v>1765.23</v>
      </c>
      <c r="I193" s="34">
        <f t="shared" si="13"/>
        <v>54.03</v>
      </c>
      <c r="J193" s="35"/>
    </row>
    <row r="194" spans="1:10" s="36" customFormat="1" ht="13.5">
      <c r="A194" s="29" t="s">
        <v>249</v>
      </c>
      <c r="B194" s="30" t="s">
        <v>72</v>
      </c>
      <c r="C194" s="31" t="s">
        <v>7</v>
      </c>
      <c r="D194" s="19">
        <v>5</v>
      </c>
      <c r="E194" s="27">
        <v>208.03</v>
      </c>
      <c r="F194" s="27">
        <v>33</v>
      </c>
      <c r="G194" s="17">
        <f t="shared" si="15"/>
        <v>1205.1500000000001</v>
      </c>
      <c r="H194" s="33">
        <f t="shared" si="11"/>
        <v>1040.1500000000001</v>
      </c>
      <c r="I194" s="34">
        <f t="shared" si="13"/>
        <v>165</v>
      </c>
      <c r="J194" s="35"/>
    </row>
    <row r="195" spans="1:10" s="36" customFormat="1" ht="13.5">
      <c r="A195" s="29" t="s">
        <v>914</v>
      </c>
      <c r="B195" s="30" t="s">
        <v>889</v>
      </c>
      <c r="C195" s="31" t="s">
        <v>719</v>
      </c>
      <c r="D195" s="19">
        <v>5</v>
      </c>
      <c r="E195" s="27">
        <v>374.83</v>
      </c>
      <c r="F195" s="27">
        <v>180.08</v>
      </c>
      <c r="G195" s="17">
        <f t="shared" si="15"/>
        <v>2774.55</v>
      </c>
      <c r="H195" s="33">
        <f t="shared" si="11"/>
        <v>1874.1499999999999</v>
      </c>
      <c r="I195" s="34">
        <f t="shared" si="13"/>
        <v>900.40000000000009</v>
      </c>
      <c r="J195" s="35"/>
    </row>
    <row r="196" spans="1:10" s="36" customFormat="1" ht="13.5">
      <c r="A196" s="29" t="s">
        <v>515</v>
      </c>
      <c r="B196" s="30" t="s">
        <v>810</v>
      </c>
      <c r="C196" s="31" t="s">
        <v>719</v>
      </c>
      <c r="D196" s="19">
        <v>15</v>
      </c>
      <c r="E196" s="27">
        <v>202.39</v>
      </c>
      <c r="F196" s="27">
        <v>134.91999999999999</v>
      </c>
      <c r="G196" s="17">
        <f t="shared" si="15"/>
        <v>5059.6499999999996</v>
      </c>
      <c r="H196" s="33">
        <f t="shared" si="11"/>
        <v>3035.85</v>
      </c>
      <c r="I196" s="34">
        <f t="shared" si="13"/>
        <v>2023.7999999999997</v>
      </c>
      <c r="J196" s="35"/>
    </row>
    <row r="197" spans="1:10" s="36" customFormat="1" ht="13.5">
      <c r="A197" s="29" t="s">
        <v>516</v>
      </c>
      <c r="B197" s="30" t="s">
        <v>811</v>
      </c>
      <c r="C197" s="31" t="s">
        <v>24</v>
      </c>
      <c r="D197" s="19">
        <v>5</v>
      </c>
      <c r="E197" s="27">
        <v>331.69</v>
      </c>
      <c r="F197" s="27">
        <v>221.12</v>
      </c>
      <c r="G197" s="17">
        <f t="shared" si="15"/>
        <v>2764.05</v>
      </c>
      <c r="H197" s="33">
        <f t="shared" si="11"/>
        <v>1658.45</v>
      </c>
      <c r="I197" s="34">
        <f t="shared" si="13"/>
        <v>1105.5999999999999</v>
      </c>
      <c r="J197" s="35"/>
    </row>
    <row r="198" spans="1:10" s="36" customFormat="1" ht="27">
      <c r="A198" s="29" t="s">
        <v>517</v>
      </c>
      <c r="B198" s="30" t="s">
        <v>885</v>
      </c>
      <c r="C198" s="31" t="s">
        <v>24</v>
      </c>
      <c r="D198" s="19">
        <v>10</v>
      </c>
      <c r="E198" s="27">
        <v>328.09</v>
      </c>
      <c r="F198" s="27">
        <v>218.73</v>
      </c>
      <c r="G198" s="17">
        <f t="shared" si="15"/>
        <v>5468.1999999999989</v>
      </c>
      <c r="H198" s="33">
        <f t="shared" si="11"/>
        <v>3280.8999999999996</v>
      </c>
      <c r="I198" s="34">
        <f t="shared" si="13"/>
        <v>2187.2999999999997</v>
      </c>
      <c r="J198" s="35"/>
    </row>
    <row r="199" spans="1:10" s="36" customFormat="1" ht="13.5">
      <c r="A199" s="29" t="s">
        <v>518</v>
      </c>
      <c r="B199" s="30" t="s">
        <v>812</v>
      </c>
      <c r="C199" s="31" t="s">
        <v>719</v>
      </c>
      <c r="D199" s="19">
        <v>5</v>
      </c>
      <c r="E199" s="27">
        <v>341.93</v>
      </c>
      <c r="F199" s="27">
        <v>17.45</v>
      </c>
      <c r="G199" s="17">
        <f t="shared" si="15"/>
        <v>1796.9</v>
      </c>
      <c r="H199" s="33">
        <f t="shared" si="11"/>
        <v>1709.65</v>
      </c>
      <c r="I199" s="34">
        <f t="shared" si="13"/>
        <v>87.25</v>
      </c>
      <c r="J199" s="35"/>
    </row>
    <row r="200" spans="1:10" s="36" customFormat="1" ht="13.5">
      <c r="A200" s="29" t="s">
        <v>519</v>
      </c>
      <c r="B200" s="30" t="s">
        <v>813</v>
      </c>
      <c r="C200" s="31" t="s">
        <v>719</v>
      </c>
      <c r="D200" s="19">
        <v>5</v>
      </c>
      <c r="E200" s="27">
        <v>309.66000000000003</v>
      </c>
      <c r="F200" s="27">
        <v>18.37</v>
      </c>
      <c r="G200" s="17">
        <f t="shared" si="15"/>
        <v>1640.15</v>
      </c>
      <c r="H200" s="33">
        <f t="shared" si="11"/>
        <v>1548.3000000000002</v>
      </c>
      <c r="I200" s="34">
        <f t="shared" si="13"/>
        <v>91.850000000000009</v>
      </c>
      <c r="J200" s="35"/>
    </row>
    <row r="201" spans="1:10" s="36" customFormat="1" ht="13.5">
      <c r="A201" s="29" t="s">
        <v>444</v>
      </c>
      <c r="B201" s="30" t="s">
        <v>814</v>
      </c>
      <c r="C201" s="31" t="s">
        <v>719</v>
      </c>
      <c r="D201" s="19">
        <v>5</v>
      </c>
      <c r="E201" s="27">
        <v>474.1</v>
      </c>
      <c r="F201" s="27">
        <v>12.34</v>
      </c>
      <c r="G201" s="17">
        <f t="shared" si="15"/>
        <v>2432.1999999999998</v>
      </c>
      <c r="H201" s="33">
        <f t="shared" si="11"/>
        <v>2370.5</v>
      </c>
      <c r="I201" s="34">
        <f t="shared" si="13"/>
        <v>61.7</v>
      </c>
      <c r="J201" s="35"/>
    </row>
    <row r="202" spans="1:10" s="36" customFormat="1" ht="13.5">
      <c r="A202" s="29" t="s">
        <v>443</v>
      </c>
      <c r="B202" s="30" t="s">
        <v>701</v>
      </c>
      <c r="C202" s="31" t="s">
        <v>719</v>
      </c>
      <c r="D202" s="19">
        <v>3</v>
      </c>
      <c r="E202" s="27">
        <v>621.97</v>
      </c>
      <c r="F202" s="27">
        <v>10.28</v>
      </c>
      <c r="G202" s="17">
        <f t="shared" si="15"/>
        <v>1896.75</v>
      </c>
      <c r="H202" s="33">
        <f t="shared" si="11"/>
        <v>1865.91</v>
      </c>
      <c r="I202" s="34">
        <f t="shared" si="13"/>
        <v>30.839999999999996</v>
      </c>
      <c r="J202" s="35"/>
    </row>
    <row r="203" spans="1:10" s="36" customFormat="1" ht="39.75" customHeight="1">
      <c r="A203" s="29" t="s">
        <v>442</v>
      </c>
      <c r="B203" s="30" t="s">
        <v>815</v>
      </c>
      <c r="C203" s="31" t="s">
        <v>7</v>
      </c>
      <c r="D203" s="19">
        <v>2</v>
      </c>
      <c r="E203" s="27">
        <v>588.42999999999995</v>
      </c>
      <c r="F203" s="27">
        <v>218.92</v>
      </c>
      <c r="G203" s="17">
        <f t="shared" si="15"/>
        <v>1614.6999999999998</v>
      </c>
      <c r="H203" s="33">
        <f t="shared" si="11"/>
        <v>1176.8599999999999</v>
      </c>
      <c r="I203" s="34">
        <f t="shared" si="13"/>
        <v>437.84</v>
      </c>
      <c r="J203" s="35"/>
    </row>
    <row r="204" spans="1:10" s="36" customFormat="1" ht="39.75" customHeight="1">
      <c r="A204" s="29" t="s">
        <v>520</v>
      </c>
      <c r="B204" s="30" t="s">
        <v>816</v>
      </c>
      <c r="C204" s="31" t="s">
        <v>7</v>
      </c>
      <c r="D204" s="19">
        <v>2</v>
      </c>
      <c r="E204" s="27">
        <v>578.07000000000005</v>
      </c>
      <c r="F204" s="27">
        <v>223.28</v>
      </c>
      <c r="G204" s="17">
        <f t="shared" si="15"/>
        <v>1602.7</v>
      </c>
      <c r="H204" s="33">
        <f t="shared" si="11"/>
        <v>1156.1400000000001</v>
      </c>
      <c r="I204" s="34">
        <f t="shared" si="13"/>
        <v>446.56</v>
      </c>
      <c r="J204" s="35"/>
    </row>
    <row r="205" spans="1:10" s="36" customFormat="1" ht="39.75" customHeight="1">
      <c r="A205" s="29" t="s">
        <v>521</v>
      </c>
      <c r="B205" s="30" t="s">
        <v>817</v>
      </c>
      <c r="C205" s="31" t="s">
        <v>7</v>
      </c>
      <c r="D205" s="19">
        <v>3</v>
      </c>
      <c r="E205" s="27">
        <v>606.22</v>
      </c>
      <c r="F205" s="27">
        <v>234.7</v>
      </c>
      <c r="G205" s="17">
        <f t="shared" si="15"/>
        <v>2522.7600000000002</v>
      </c>
      <c r="H205" s="33">
        <f t="shared" ref="H205:H268" si="16">E205*D205</f>
        <v>1818.66</v>
      </c>
      <c r="I205" s="34">
        <f t="shared" si="13"/>
        <v>704.09999999999991</v>
      </c>
      <c r="J205" s="35"/>
    </row>
    <row r="206" spans="1:10" s="36" customFormat="1" ht="13.5">
      <c r="A206" s="29" t="s">
        <v>522</v>
      </c>
      <c r="B206" s="30" t="s">
        <v>73</v>
      </c>
      <c r="C206" s="31" t="s">
        <v>7</v>
      </c>
      <c r="D206" s="19">
        <v>5</v>
      </c>
      <c r="E206" s="27">
        <v>47.07</v>
      </c>
      <c r="F206" s="27">
        <v>24.98</v>
      </c>
      <c r="G206" s="17">
        <f t="shared" si="15"/>
        <v>360.25</v>
      </c>
      <c r="H206" s="33">
        <f t="shared" si="16"/>
        <v>235.35</v>
      </c>
      <c r="I206" s="34">
        <f t="shared" si="13"/>
        <v>124.9</v>
      </c>
      <c r="J206" s="35"/>
    </row>
    <row r="207" spans="1:10" s="36" customFormat="1" ht="13.5">
      <c r="A207" s="29" t="s">
        <v>523</v>
      </c>
      <c r="B207" s="40" t="s">
        <v>74</v>
      </c>
      <c r="C207" s="31" t="s">
        <v>719</v>
      </c>
      <c r="D207" s="59">
        <v>80</v>
      </c>
      <c r="E207" s="27">
        <v>20.420000000000002</v>
      </c>
      <c r="F207" s="27">
        <v>31.03</v>
      </c>
      <c r="G207" s="17">
        <f t="shared" si="15"/>
        <v>4116</v>
      </c>
      <c r="H207" s="33">
        <f t="shared" si="16"/>
        <v>1633.6000000000001</v>
      </c>
      <c r="I207" s="34">
        <f t="shared" si="13"/>
        <v>2482.4</v>
      </c>
      <c r="J207" s="35"/>
    </row>
    <row r="208" spans="1:10" s="36" customFormat="1" ht="13.5">
      <c r="A208" s="29" t="s">
        <v>250</v>
      </c>
      <c r="B208" s="40" t="s">
        <v>75</v>
      </c>
      <c r="C208" s="31" t="s">
        <v>719</v>
      </c>
      <c r="D208" s="59">
        <v>5</v>
      </c>
      <c r="E208" s="27">
        <v>13.03</v>
      </c>
      <c r="F208" s="27">
        <v>19.55</v>
      </c>
      <c r="G208" s="17">
        <f t="shared" si="15"/>
        <v>162.89999999999998</v>
      </c>
      <c r="H208" s="33">
        <f t="shared" si="16"/>
        <v>65.149999999999991</v>
      </c>
      <c r="I208" s="34">
        <f t="shared" si="13"/>
        <v>97.75</v>
      </c>
      <c r="J208" s="35"/>
    </row>
    <row r="209" spans="1:10" s="36" customFormat="1" ht="13.5">
      <c r="A209" s="29" t="s">
        <v>251</v>
      </c>
      <c r="B209" s="40" t="s">
        <v>76</v>
      </c>
      <c r="C209" s="31" t="s">
        <v>719</v>
      </c>
      <c r="D209" s="59">
        <v>40</v>
      </c>
      <c r="E209" s="27">
        <v>0</v>
      </c>
      <c r="F209" s="27">
        <v>39</v>
      </c>
      <c r="G209" s="17">
        <f t="shared" si="15"/>
        <v>1560</v>
      </c>
      <c r="H209" s="33">
        <f t="shared" si="16"/>
        <v>0</v>
      </c>
      <c r="I209" s="34">
        <f t="shared" si="13"/>
        <v>1560</v>
      </c>
      <c r="J209" s="35"/>
    </row>
    <row r="210" spans="1:10" s="36" customFormat="1" ht="13.5">
      <c r="A210" s="29" t="s">
        <v>252</v>
      </c>
      <c r="B210" s="40" t="s">
        <v>77</v>
      </c>
      <c r="C210" s="31" t="s">
        <v>7</v>
      </c>
      <c r="D210" s="59">
        <v>5</v>
      </c>
      <c r="E210" s="27">
        <v>183.22</v>
      </c>
      <c r="F210" s="27">
        <v>24.98</v>
      </c>
      <c r="G210" s="17">
        <f t="shared" si="15"/>
        <v>1041</v>
      </c>
      <c r="H210" s="33">
        <f t="shared" si="16"/>
        <v>916.1</v>
      </c>
      <c r="I210" s="34">
        <f t="shared" ref="I210:I273" si="17">F210*D210</f>
        <v>124.9</v>
      </c>
      <c r="J210" s="35"/>
    </row>
    <row r="211" spans="1:10" s="36" customFormat="1" ht="13.5">
      <c r="A211" s="29" t="s">
        <v>253</v>
      </c>
      <c r="B211" s="40" t="s">
        <v>78</v>
      </c>
      <c r="C211" s="31" t="s">
        <v>79</v>
      </c>
      <c r="D211" s="59">
        <v>150</v>
      </c>
      <c r="E211" s="27">
        <v>38.979999999999997</v>
      </c>
      <c r="F211" s="27">
        <v>9.75</v>
      </c>
      <c r="G211" s="17">
        <f t="shared" si="15"/>
        <v>7309.4999999999991</v>
      </c>
      <c r="H211" s="33">
        <f t="shared" si="16"/>
        <v>5846.9999999999991</v>
      </c>
      <c r="I211" s="34">
        <f t="shared" si="17"/>
        <v>1462.5</v>
      </c>
      <c r="J211" s="35"/>
    </row>
    <row r="212" spans="1:10" s="36" customFormat="1" ht="30" customHeight="1">
      <c r="A212" s="29" t="s">
        <v>254</v>
      </c>
      <c r="B212" s="30" t="s">
        <v>818</v>
      </c>
      <c r="C212" s="31" t="s">
        <v>7</v>
      </c>
      <c r="D212" s="19">
        <v>2</v>
      </c>
      <c r="E212" s="27">
        <v>349.04</v>
      </c>
      <c r="F212" s="27">
        <v>50.29</v>
      </c>
      <c r="G212" s="17">
        <f t="shared" si="15"/>
        <v>798.66000000000008</v>
      </c>
      <c r="H212" s="33">
        <f t="shared" si="16"/>
        <v>698.08</v>
      </c>
      <c r="I212" s="34">
        <f t="shared" si="17"/>
        <v>100.58</v>
      </c>
      <c r="J212" s="35"/>
    </row>
    <row r="213" spans="1:10" s="36" customFormat="1" ht="13.5">
      <c r="A213" s="29" t="s">
        <v>411</v>
      </c>
      <c r="B213" s="40" t="s">
        <v>80</v>
      </c>
      <c r="C213" s="31" t="s">
        <v>7</v>
      </c>
      <c r="D213" s="59">
        <v>2</v>
      </c>
      <c r="E213" s="27">
        <v>145.55000000000001</v>
      </c>
      <c r="F213" s="27">
        <v>50.28</v>
      </c>
      <c r="G213" s="17">
        <f t="shared" si="15"/>
        <v>391.66</v>
      </c>
      <c r="H213" s="33">
        <f t="shared" si="16"/>
        <v>291.10000000000002</v>
      </c>
      <c r="I213" s="34">
        <f t="shared" si="17"/>
        <v>100.56</v>
      </c>
      <c r="J213" s="35"/>
    </row>
    <row r="214" spans="1:10" s="36" customFormat="1" ht="13.5">
      <c r="A214" s="29" t="s">
        <v>524</v>
      </c>
      <c r="B214" s="40" t="s">
        <v>887</v>
      </c>
      <c r="C214" s="31" t="s">
        <v>719</v>
      </c>
      <c r="D214" s="59">
        <v>5</v>
      </c>
      <c r="E214" s="27">
        <v>369.13760014911247</v>
      </c>
      <c r="F214" s="27">
        <v>19.432399850887506</v>
      </c>
      <c r="G214" s="17">
        <f t="shared" si="15"/>
        <v>1942.85</v>
      </c>
      <c r="H214" s="33">
        <f t="shared" si="16"/>
        <v>1845.6880007455625</v>
      </c>
      <c r="I214" s="34">
        <f t="shared" si="17"/>
        <v>97.161999254437532</v>
      </c>
      <c r="J214" s="35"/>
    </row>
    <row r="215" spans="1:10" s="36" customFormat="1" ht="13.5">
      <c r="A215" s="29" t="s">
        <v>255</v>
      </c>
      <c r="B215" s="40" t="s">
        <v>888</v>
      </c>
      <c r="C215" s="31" t="s">
        <v>719</v>
      </c>
      <c r="D215" s="59">
        <v>10</v>
      </c>
      <c r="E215" s="27">
        <v>296.8089978889854</v>
      </c>
      <c r="F215" s="27">
        <v>65.15100211101452</v>
      </c>
      <c r="G215" s="17">
        <f t="shared" si="15"/>
        <v>3619.5999999999995</v>
      </c>
      <c r="H215" s="33">
        <f t="shared" si="16"/>
        <v>2968.0899788898541</v>
      </c>
      <c r="I215" s="34">
        <f t="shared" si="17"/>
        <v>651.5100211101452</v>
      </c>
      <c r="J215" s="35"/>
    </row>
    <row r="216" spans="1:10" s="36" customFormat="1" ht="13.5">
      <c r="A216" s="29" t="s">
        <v>915</v>
      </c>
      <c r="B216" s="40" t="s">
        <v>886</v>
      </c>
      <c r="C216" s="31" t="s">
        <v>719</v>
      </c>
      <c r="D216" s="59">
        <v>10</v>
      </c>
      <c r="E216" s="27">
        <v>386.46905854540398</v>
      </c>
      <c r="F216" s="27">
        <v>84.830941454596001</v>
      </c>
      <c r="G216" s="17">
        <f t="shared" si="15"/>
        <v>4713</v>
      </c>
      <c r="H216" s="33">
        <f t="shared" si="16"/>
        <v>3864.69058545404</v>
      </c>
      <c r="I216" s="34">
        <f t="shared" si="17"/>
        <v>848.30941454595995</v>
      </c>
      <c r="J216" s="35"/>
    </row>
    <row r="217" spans="1:10" s="36" customFormat="1" ht="13.5">
      <c r="A217" s="29" t="s">
        <v>256</v>
      </c>
      <c r="B217" s="40" t="s">
        <v>638</v>
      </c>
      <c r="C217" s="31" t="s">
        <v>719</v>
      </c>
      <c r="D217" s="59">
        <v>10</v>
      </c>
      <c r="E217" s="27">
        <v>9.81</v>
      </c>
      <c r="F217" s="27">
        <v>5.03</v>
      </c>
      <c r="G217" s="17">
        <f t="shared" si="15"/>
        <v>148.4</v>
      </c>
      <c r="H217" s="33">
        <f t="shared" si="16"/>
        <v>98.100000000000009</v>
      </c>
      <c r="I217" s="34">
        <f t="shared" si="17"/>
        <v>50.300000000000004</v>
      </c>
      <c r="J217" s="35"/>
    </row>
    <row r="218" spans="1:10" s="36" customFormat="1" ht="13.5">
      <c r="A218" s="29" t="s">
        <v>257</v>
      </c>
      <c r="B218" s="40" t="s">
        <v>632</v>
      </c>
      <c r="C218" s="31" t="s">
        <v>7</v>
      </c>
      <c r="D218" s="59">
        <v>10</v>
      </c>
      <c r="E218" s="27">
        <v>11.87</v>
      </c>
      <c r="F218" s="27">
        <v>16.079999999999998</v>
      </c>
      <c r="G218" s="17">
        <f t="shared" si="15"/>
        <v>279.5</v>
      </c>
      <c r="H218" s="33">
        <f t="shared" si="16"/>
        <v>118.69999999999999</v>
      </c>
      <c r="I218" s="34">
        <f t="shared" si="17"/>
        <v>160.79999999999998</v>
      </c>
      <c r="J218" s="35"/>
    </row>
    <row r="219" spans="1:10" s="36" customFormat="1" ht="13.5">
      <c r="A219" s="29" t="s">
        <v>258</v>
      </c>
      <c r="B219" s="40" t="s">
        <v>81</v>
      </c>
      <c r="C219" s="31" t="s">
        <v>7</v>
      </c>
      <c r="D219" s="59">
        <v>5</v>
      </c>
      <c r="E219" s="27">
        <v>21.5</v>
      </c>
      <c r="F219" s="27">
        <v>12.47</v>
      </c>
      <c r="G219" s="17">
        <f t="shared" si="15"/>
        <v>169.85</v>
      </c>
      <c r="H219" s="33">
        <f t="shared" si="16"/>
        <v>107.5</v>
      </c>
      <c r="I219" s="34">
        <f t="shared" si="17"/>
        <v>62.35</v>
      </c>
      <c r="J219" s="35"/>
    </row>
    <row r="220" spans="1:10" s="36" customFormat="1" ht="13.5">
      <c r="A220" s="29" t="s">
        <v>259</v>
      </c>
      <c r="B220" s="40" t="s">
        <v>82</v>
      </c>
      <c r="C220" s="31" t="s">
        <v>7</v>
      </c>
      <c r="D220" s="19">
        <v>5</v>
      </c>
      <c r="E220" s="27">
        <v>75.98</v>
      </c>
      <c r="F220" s="27">
        <v>12.47</v>
      </c>
      <c r="G220" s="17">
        <f t="shared" si="15"/>
        <v>442.25000000000006</v>
      </c>
      <c r="H220" s="33">
        <f t="shared" si="16"/>
        <v>379.90000000000003</v>
      </c>
      <c r="I220" s="34">
        <f t="shared" si="17"/>
        <v>62.35</v>
      </c>
      <c r="J220" s="35"/>
    </row>
    <row r="221" spans="1:10" s="36" customFormat="1" ht="13.5">
      <c r="A221" s="29" t="s">
        <v>260</v>
      </c>
      <c r="B221" s="40" t="s">
        <v>83</v>
      </c>
      <c r="C221" s="31" t="s">
        <v>7</v>
      </c>
      <c r="D221" s="19">
        <v>5</v>
      </c>
      <c r="E221" s="27">
        <v>32.409999999999997</v>
      </c>
      <c r="F221" s="27">
        <v>12.47</v>
      </c>
      <c r="G221" s="17">
        <f t="shared" si="15"/>
        <v>224.39999999999998</v>
      </c>
      <c r="H221" s="33">
        <f t="shared" si="16"/>
        <v>162.04999999999998</v>
      </c>
      <c r="I221" s="34">
        <f t="shared" si="17"/>
        <v>62.35</v>
      </c>
      <c r="J221" s="35"/>
    </row>
    <row r="222" spans="1:10" s="36" customFormat="1" ht="13.5">
      <c r="A222" s="63">
        <v>14</v>
      </c>
      <c r="B222" s="64" t="s">
        <v>84</v>
      </c>
      <c r="C222" s="65"/>
      <c r="D222" s="65"/>
      <c r="E222" s="66"/>
      <c r="F222" s="66"/>
      <c r="G222" s="67"/>
      <c r="H222" s="85">
        <f t="shared" si="16"/>
        <v>0</v>
      </c>
      <c r="I222" s="86">
        <f t="shared" si="17"/>
        <v>0</v>
      </c>
      <c r="J222" s="35"/>
    </row>
    <row r="223" spans="1:10" s="36" customFormat="1" ht="13.5">
      <c r="A223" s="29" t="s">
        <v>261</v>
      </c>
      <c r="B223" s="40" t="s">
        <v>637</v>
      </c>
      <c r="C223" s="31" t="s">
        <v>719</v>
      </c>
      <c r="D223" s="19">
        <v>25</v>
      </c>
      <c r="E223" s="27">
        <v>79.849999999999994</v>
      </c>
      <c r="F223" s="27">
        <v>8.8800000000000008</v>
      </c>
      <c r="G223" s="17">
        <f>(D223*E223)+(D223*F223)</f>
        <v>2218.25</v>
      </c>
      <c r="H223" s="33">
        <f t="shared" si="16"/>
        <v>1996.2499999999998</v>
      </c>
      <c r="I223" s="34">
        <f t="shared" si="17"/>
        <v>222.00000000000003</v>
      </c>
      <c r="J223" s="35"/>
    </row>
    <row r="224" spans="1:10" s="36" customFormat="1" ht="13.5">
      <c r="A224" s="41" t="s">
        <v>262</v>
      </c>
      <c r="B224" s="40" t="s">
        <v>85</v>
      </c>
      <c r="C224" s="31" t="s">
        <v>719</v>
      </c>
      <c r="D224" s="19">
        <v>5</v>
      </c>
      <c r="E224" s="27">
        <v>461.53</v>
      </c>
      <c r="F224" s="27">
        <v>24.12</v>
      </c>
      <c r="G224" s="17">
        <f t="shared" ref="G224:G233" si="18">(D224*E224)+(D224*F224)</f>
        <v>2428.2499999999995</v>
      </c>
      <c r="H224" s="33">
        <f t="shared" si="16"/>
        <v>2307.6499999999996</v>
      </c>
      <c r="I224" s="34">
        <f t="shared" si="17"/>
        <v>120.60000000000001</v>
      </c>
      <c r="J224" s="35"/>
    </row>
    <row r="225" spans="1:10" s="36" customFormat="1" ht="27">
      <c r="A225" s="41" t="s">
        <v>525</v>
      </c>
      <c r="B225" s="30" t="s">
        <v>819</v>
      </c>
      <c r="C225" s="31" t="s">
        <v>809</v>
      </c>
      <c r="D225" s="19">
        <v>5</v>
      </c>
      <c r="E225" s="27">
        <v>164.19</v>
      </c>
      <c r="F225" s="27">
        <v>56.8</v>
      </c>
      <c r="G225" s="17">
        <f t="shared" si="18"/>
        <v>1104.95</v>
      </c>
      <c r="H225" s="33">
        <f t="shared" si="16"/>
        <v>820.95</v>
      </c>
      <c r="I225" s="34">
        <f t="shared" si="17"/>
        <v>284</v>
      </c>
      <c r="J225" s="35"/>
    </row>
    <row r="226" spans="1:10" s="36" customFormat="1" ht="13.5">
      <c r="A226" s="41" t="s">
        <v>263</v>
      </c>
      <c r="B226" s="40" t="s">
        <v>86</v>
      </c>
      <c r="C226" s="31" t="s">
        <v>7</v>
      </c>
      <c r="D226" s="19">
        <v>2</v>
      </c>
      <c r="E226" s="27">
        <v>798.58</v>
      </c>
      <c r="F226" s="27">
        <v>51.08</v>
      </c>
      <c r="G226" s="17">
        <f t="shared" si="18"/>
        <v>1699.3200000000002</v>
      </c>
      <c r="H226" s="33">
        <f t="shared" si="16"/>
        <v>1597.16</v>
      </c>
      <c r="I226" s="34">
        <f t="shared" si="17"/>
        <v>102.16</v>
      </c>
      <c r="J226" s="35"/>
    </row>
    <row r="227" spans="1:10" s="36" customFormat="1" ht="13.5">
      <c r="A227" s="41" t="s">
        <v>264</v>
      </c>
      <c r="B227" s="40" t="s">
        <v>87</v>
      </c>
      <c r="C227" s="31" t="s">
        <v>7</v>
      </c>
      <c r="D227" s="19">
        <v>20</v>
      </c>
      <c r="E227" s="27">
        <v>13.4</v>
      </c>
      <c r="F227" s="27">
        <v>7.54</v>
      </c>
      <c r="G227" s="17">
        <f t="shared" si="18"/>
        <v>418.8</v>
      </c>
      <c r="H227" s="33">
        <f t="shared" si="16"/>
        <v>268</v>
      </c>
      <c r="I227" s="34">
        <f t="shared" si="17"/>
        <v>150.80000000000001</v>
      </c>
      <c r="J227" s="35"/>
    </row>
    <row r="228" spans="1:10" s="36" customFormat="1" ht="13.5">
      <c r="A228" s="29" t="s">
        <v>265</v>
      </c>
      <c r="B228" s="40" t="s">
        <v>88</v>
      </c>
      <c r="C228" s="31" t="s">
        <v>719</v>
      </c>
      <c r="D228" s="19">
        <v>5</v>
      </c>
      <c r="E228" s="27">
        <v>487.86</v>
      </c>
      <c r="F228" s="27">
        <v>18.03</v>
      </c>
      <c r="G228" s="17">
        <f t="shared" si="18"/>
        <v>2529.4500000000003</v>
      </c>
      <c r="H228" s="33">
        <f t="shared" si="16"/>
        <v>2439.3000000000002</v>
      </c>
      <c r="I228" s="34">
        <f t="shared" si="17"/>
        <v>90.15</v>
      </c>
      <c r="J228" s="35"/>
    </row>
    <row r="229" spans="1:10" s="36" customFormat="1" ht="13.5">
      <c r="A229" s="29" t="s">
        <v>526</v>
      </c>
      <c r="B229" s="40" t="s">
        <v>820</v>
      </c>
      <c r="C229" s="31" t="s">
        <v>719</v>
      </c>
      <c r="D229" s="19">
        <v>5</v>
      </c>
      <c r="E229" s="27">
        <v>247.9</v>
      </c>
      <c r="F229" s="27">
        <v>29.45</v>
      </c>
      <c r="G229" s="17">
        <f t="shared" si="18"/>
        <v>1386.75</v>
      </c>
      <c r="H229" s="33">
        <f t="shared" si="16"/>
        <v>1239.5</v>
      </c>
      <c r="I229" s="34">
        <f t="shared" si="17"/>
        <v>147.25</v>
      </c>
      <c r="J229" s="35"/>
    </row>
    <row r="230" spans="1:10" s="49" customFormat="1" ht="13.5">
      <c r="A230" s="41" t="s">
        <v>527</v>
      </c>
      <c r="B230" s="30" t="s">
        <v>821</v>
      </c>
      <c r="C230" s="47" t="s">
        <v>719</v>
      </c>
      <c r="D230" s="19">
        <v>25</v>
      </c>
      <c r="E230" s="104">
        <v>274.5</v>
      </c>
      <c r="F230" s="104">
        <v>21.99</v>
      </c>
      <c r="G230" s="17">
        <f t="shared" si="18"/>
        <v>7412.25</v>
      </c>
      <c r="H230" s="33">
        <f t="shared" si="16"/>
        <v>6862.5</v>
      </c>
      <c r="I230" s="34">
        <f t="shared" si="17"/>
        <v>549.75</v>
      </c>
      <c r="J230" s="48"/>
    </row>
    <row r="231" spans="1:10" s="49" customFormat="1" ht="13.5">
      <c r="A231" s="41" t="s">
        <v>528</v>
      </c>
      <c r="B231" s="30" t="s">
        <v>531</v>
      </c>
      <c r="C231" s="47" t="s">
        <v>719</v>
      </c>
      <c r="D231" s="22">
        <v>10</v>
      </c>
      <c r="E231" s="104">
        <v>293.7</v>
      </c>
      <c r="F231" s="104">
        <v>13.45</v>
      </c>
      <c r="G231" s="17">
        <f t="shared" si="18"/>
        <v>3071.5</v>
      </c>
      <c r="H231" s="33">
        <f t="shared" si="16"/>
        <v>2937</v>
      </c>
      <c r="I231" s="34">
        <f t="shared" si="17"/>
        <v>134.5</v>
      </c>
      <c r="J231" s="48"/>
    </row>
    <row r="232" spans="1:10" s="49" customFormat="1" ht="13.5">
      <c r="A232" s="41" t="s">
        <v>529</v>
      </c>
      <c r="B232" s="30" t="s">
        <v>822</v>
      </c>
      <c r="C232" s="47" t="s">
        <v>719</v>
      </c>
      <c r="D232" s="19">
        <v>5</v>
      </c>
      <c r="E232" s="104">
        <v>432.74</v>
      </c>
      <c r="F232" s="104">
        <v>8.75</v>
      </c>
      <c r="G232" s="17">
        <f t="shared" si="18"/>
        <v>2207.4499999999998</v>
      </c>
      <c r="H232" s="33">
        <f t="shared" si="16"/>
        <v>2163.6999999999998</v>
      </c>
      <c r="I232" s="34">
        <f t="shared" si="17"/>
        <v>43.75</v>
      </c>
      <c r="J232" s="48"/>
    </row>
    <row r="233" spans="1:10" s="49" customFormat="1" ht="13.5">
      <c r="A233" s="41" t="s">
        <v>530</v>
      </c>
      <c r="B233" s="30" t="s">
        <v>823</v>
      </c>
      <c r="C233" s="47" t="s">
        <v>719</v>
      </c>
      <c r="D233" s="19">
        <v>5</v>
      </c>
      <c r="E233" s="104">
        <v>373.58</v>
      </c>
      <c r="F233" s="104">
        <v>9.99</v>
      </c>
      <c r="G233" s="17">
        <f t="shared" si="18"/>
        <v>1917.85</v>
      </c>
      <c r="H233" s="33">
        <f t="shared" si="16"/>
        <v>1867.8999999999999</v>
      </c>
      <c r="I233" s="34">
        <f t="shared" si="17"/>
        <v>49.95</v>
      </c>
      <c r="J233" s="48"/>
    </row>
    <row r="234" spans="1:10" s="36" customFormat="1" ht="13.5">
      <c r="A234" s="63">
        <v>15</v>
      </c>
      <c r="B234" s="64" t="s">
        <v>89</v>
      </c>
      <c r="C234" s="65"/>
      <c r="D234" s="65"/>
      <c r="E234" s="66"/>
      <c r="F234" s="66"/>
      <c r="G234" s="67"/>
      <c r="H234" s="85">
        <f t="shared" si="16"/>
        <v>0</v>
      </c>
      <c r="I234" s="86">
        <f t="shared" si="17"/>
        <v>0</v>
      </c>
      <c r="J234" s="35"/>
    </row>
    <row r="235" spans="1:10" s="49" customFormat="1" ht="13.5">
      <c r="A235" s="55" t="s">
        <v>266</v>
      </c>
      <c r="B235" s="30" t="s">
        <v>824</v>
      </c>
      <c r="C235" s="47" t="s">
        <v>719</v>
      </c>
      <c r="D235" s="19">
        <v>20</v>
      </c>
      <c r="E235" s="104">
        <v>2.04</v>
      </c>
      <c r="F235" s="104">
        <v>0.97</v>
      </c>
      <c r="G235" s="18">
        <f>(D235*E235)+(D235*F235)</f>
        <v>60.199999999999996</v>
      </c>
      <c r="H235" s="33">
        <f t="shared" si="16"/>
        <v>40.799999999999997</v>
      </c>
      <c r="I235" s="34">
        <f t="shared" si="17"/>
        <v>19.399999999999999</v>
      </c>
      <c r="J235" s="48"/>
    </row>
    <row r="236" spans="1:10" s="49" customFormat="1" ht="13.5">
      <c r="A236" s="55" t="s">
        <v>267</v>
      </c>
      <c r="B236" s="30" t="s">
        <v>90</v>
      </c>
      <c r="C236" s="47" t="s">
        <v>719</v>
      </c>
      <c r="D236" s="19">
        <v>20</v>
      </c>
      <c r="E236" s="104">
        <v>2.13</v>
      </c>
      <c r="F236" s="104">
        <v>1.28</v>
      </c>
      <c r="G236" s="18">
        <f t="shared" ref="G236:G251" si="19">(D236*E236)+(D236*F236)</f>
        <v>68.199999999999989</v>
      </c>
      <c r="H236" s="33">
        <f t="shared" si="16"/>
        <v>42.599999999999994</v>
      </c>
      <c r="I236" s="34">
        <f t="shared" si="17"/>
        <v>25.6</v>
      </c>
      <c r="J236" s="48"/>
    </row>
    <row r="237" spans="1:10" s="36" customFormat="1" ht="13.5">
      <c r="A237" s="55" t="s">
        <v>268</v>
      </c>
      <c r="B237" s="30" t="s">
        <v>91</v>
      </c>
      <c r="C237" s="31" t="s">
        <v>719</v>
      </c>
      <c r="D237" s="19">
        <v>90</v>
      </c>
      <c r="E237" s="27">
        <v>9.9600000000000009</v>
      </c>
      <c r="F237" s="27">
        <v>9.0399999999999991</v>
      </c>
      <c r="G237" s="18">
        <f t="shared" si="19"/>
        <v>1710</v>
      </c>
      <c r="H237" s="33">
        <f t="shared" si="16"/>
        <v>896.40000000000009</v>
      </c>
      <c r="I237" s="34">
        <f t="shared" si="17"/>
        <v>813.59999999999991</v>
      </c>
      <c r="J237" s="35"/>
    </row>
    <row r="238" spans="1:10" s="36" customFormat="1" ht="13.5">
      <c r="A238" s="55" t="s">
        <v>269</v>
      </c>
      <c r="B238" s="30" t="s">
        <v>704</v>
      </c>
      <c r="C238" s="31" t="s">
        <v>719</v>
      </c>
      <c r="D238" s="19">
        <v>500</v>
      </c>
      <c r="E238" s="27">
        <v>8.2799999999999994</v>
      </c>
      <c r="F238" s="27">
        <v>7.56</v>
      </c>
      <c r="G238" s="18">
        <f t="shared" si="19"/>
        <v>7920</v>
      </c>
      <c r="H238" s="33">
        <f t="shared" si="16"/>
        <v>4140</v>
      </c>
      <c r="I238" s="34">
        <f t="shared" si="17"/>
        <v>3780</v>
      </c>
      <c r="J238" s="35"/>
    </row>
    <row r="239" spans="1:10" s="36" customFormat="1" ht="13.5">
      <c r="A239" s="55" t="s">
        <v>270</v>
      </c>
      <c r="B239" s="30" t="s">
        <v>703</v>
      </c>
      <c r="C239" s="31" t="s">
        <v>719</v>
      </c>
      <c r="D239" s="19">
        <v>10</v>
      </c>
      <c r="E239" s="27">
        <v>10.84</v>
      </c>
      <c r="F239" s="27">
        <v>16.13</v>
      </c>
      <c r="G239" s="18">
        <f t="shared" si="19"/>
        <v>269.7</v>
      </c>
      <c r="H239" s="33">
        <f t="shared" si="16"/>
        <v>108.4</v>
      </c>
      <c r="I239" s="34">
        <f t="shared" si="17"/>
        <v>161.29999999999998</v>
      </c>
      <c r="J239" s="35"/>
    </row>
    <row r="240" spans="1:10" s="36" customFormat="1" ht="13.5">
      <c r="A240" s="55" t="s">
        <v>532</v>
      </c>
      <c r="B240" s="30" t="s">
        <v>92</v>
      </c>
      <c r="C240" s="31" t="s">
        <v>719</v>
      </c>
      <c r="D240" s="19">
        <v>10</v>
      </c>
      <c r="E240" s="28">
        <v>15.56</v>
      </c>
      <c r="F240" s="28">
        <v>13.23</v>
      </c>
      <c r="G240" s="18">
        <f t="shared" si="19"/>
        <v>287.89999999999998</v>
      </c>
      <c r="H240" s="33">
        <f t="shared" si="16"/>
        <v>155.6</v>
      </c>
      <c r="I240" s="34">
        <f t="shared" si="17"/>
        <v>132.30000000000001</v>
      </c>
      <c r="J240" s="35"/>
    </row>
    <row r="241" spans="1:10" s="49" customFormat="1" ht="13.5">
      <c r="A241" s="55" t="s">
        <v>271</v>
      </c>
      <c r="B241" s="30" t="s">
        <v>825</v>
      </c>
      <c r="C241" s="47" t="s">
        <v>719</v>
      </c>
      <c r="D241" s="19">
        <v>4000</v>
      </c>
      <c r="E241" s="104">
        <v>8.83</v>
      </c>
      <c r="F241" s="104">
        <v>4.68</v>
      </c>
      <c r="G241" s="18">
        <f t="shared" si="19"/>
        <v>54040</v>
      </c>
      <c r="H241" s="33">
        <f t="shared" si="16"/>
        <v>35320</v>
      </c>
      <c r="I241" s="34">
        <f t="shared" si="17"/>
        <v>18720</v>
      </c>
      <c r="J241" s="48"/>
    </row>
    <row r="242" spans="1:10" s="49" customFormat="1" ht="13.5">
      <c r="A242" s="55" t="s">
        <v>272</v>
      </c>
      <c r="B242" s="40" t="s">
        <v>826</v>
      </c>
      <c r="C242" s="47" t="s">
        <v>719</v>
      </c>
      <c r="D242" s="19">
        <v>10</v>
      </c>
      <c r="E242" s="104">
        <v>10.43</v>
      </c>
      <c r="F242" s="104">
        <v>7.06</v>
      </c>
      <c r="G242" s="18">
        <f t="shared" si="19"/>
        <v>174.89999999999998</v>
      </c>
      <c r="H242" s="33">
        <f t="shared" si="16"/>
        <v>104.3</v>
      </c>
      <c r="I242" s="34">
        <f t="shared" si="17"/>
        <v>70.599999999999994</v>
      </c>
      <c r="J242" s="48"/>
    </row>
    <row r="243" spans="1:10" s="49" customFormat="1" ht="13.5">
      <c r="A243" s="55" t="s">
        <v>533</v>
      </c>
      <c r="B243" s="30" t="s">
        <v>827</v>
      </c>
      <c r="C243" s="47" t="s">
        <v>719</v>
      </c>
      <c r="D243" s="19">
        <v>15</v>
      </c>
      <c r="E243" s="104">
        <v>8.0500000000000007</v>
      </c>
      <c r="F243" s="104">
        <v>7.66</v>
      </c>
      <c r="G243" s="18">
        <f t="shared" si="19"/>
        <v>235.65000000000003</v>
      </c>
      <c r="H243" s="33">
        <f t="shared" si="16"/>
        <v>120.75000000000001</v>
      </c>
      <c r="I243" s="34">
        <f t="shared" si="17"/>
        <v>114.9</v>
      </c>
      <c r="J243" s="48"/>
    </row>
    <row r="244" spans="1:10" s="36" customFormat="1" ht="27">
      <c r="A244" s="55" t="s">
        <v>534</v>
      </c>
      <c r="B244" s="30" t="s">
        <v>828</v>
      </c>
      <c r="C244" s="31" t="s">
        <v>719</v>
      </c>
      <c r="D244" s="19">
        <v>400</v>
      </c>
      <c r="E244" s="27">
        <v>15.59</v>
      </c>
      <c r="F244" s="27">
        <v>16.059999999999999</v>
      </c>
      <c r="G244" s="18">
        <f t="shared" si="19"/>
        <v>12660</v>
      </c>
      <c r="H244" s="33">
        <f t="shared" si="16"/>
        <v>6236</v>
      </c>
      <c r="I244" s="34">
        <f t="shared" si="17"/>
        <v>6423.9999999999991</v>
      </c>
      <c r="J244" s="35"/>
    </row>
    <row r="245" spans="1:10" s="49" customFormat="1" ht="27">
      <c r="A245" s="55" t="s">
        <v>535</v>
      </c>
      <c r="B245" s="30" t="s">
        <v>829</v>
      </c>
      <c r="C245" s="47" t="s">
        <v>719</v>
      </c>
      <c r="D245" s="19">
        <v>75</v>
      </c>
      <c r="E245" s="104">
        <v>13.92</v>
      </c>
      <c r="F245" s="104">
        <v>14.27</v>
      </c>
      <c r="G245" s="18">
        <f t="shared" si="19"/>
        <v>2114.25</v>
      </c>
      <c r="H245" s="33">
        <f t="shared" si="16"/>
        <v>1044</v>
      </c>
      <c r="I245" s="34">
        <f t="shared" si="17"/>
        <v>1070.25</v>
      </c>
      <c r="J245" s="48"/>
    </row>
    <row r="246" spans="1:10" s="36" customFormat="1" ht="27">
      <c r="A246" s="55" t="s">
        <v>536</v>
      </c>
      <c r="B246" s="30" t="s">
        <v>830</v>
      </c>
      <c r="C246" s="31" t="s">
        <v>719</v>
      </c>
      <c r="D246" s="19">
        <v>5</v>
      </c>
      <c r="E246" s="27">
        <v>11.83</v>
      </c>
      <c r="F246" s="27">
        <v>20.88</v>
      </c>
      <c r="G246" s="18">
        <f t="shared" si="19"/>
        <v>163.54999999999998</v>
      </c>
      <c r="H246" s="33">
        <f t="shared" si="16"/>
        <v>59.15</v>
      </c>
      <c r="I246" s="34">
        <f t="shared" si="17"/>
        <v>104.39999999999999</v>
      </c>
      <c r="J246" s="35"/>
    </row>
    <row r="247" spans="1:10" s="36" customFormat="1" ht="13.5">
      <c r="A247" s="55" t="s">
        <v>537</v>
      </c>
      <c r="B247" s="30" t="s">
        <v>93</v>
      </c>
      <c r="C247" s="31" t="s">
        <v>24</v>
      </c>
      <c r="D247" s="19">
        <v>16</v>
      </c>
      <c r="E247" s="27">
        <v>13.66</v>
      </c>
      <c r="F247" s="27">
        <v>4.96</v>
      </c>
      <c r="G247" s="18">
        <f t="shared" si="19"/>
        <v>297.92</v>
      </c>
      <c r="H247" s="33">
        <f t="shared" si="16"/>
        <v>218.56</v>
      </c>
      <c r="I247" s="34">
        <f t="shared" si="17"/>
        <v>79.36</v>
      </c>
      <c r="J247" s="35"/>
    </row>
    <row r="248" spans="1:10" s="49" customFormat="1" ht="13.5">
      <c r="A248" s="55" t="s">
        <v>538</v>
      </c>
      <c r="B248" s="30" t="s">
        <v>831</v>
      </c>
      <c r="C248" s="47" t="s">
        <v>719</v>
      </c>
      <c r="D248" s="19">
        <v>28</v>
      </c>
      <c r="E248" s="104">
        <v>54.04</v>
      </c>
      <c r="F248" s="104">
        <v>7.04</v>
      </c>
      <c r="G248" s="18">
        <f t="shared" si="19"/>
        <v>1710.2399999999998</v>
      </c>
      <c r="H248" s="33">
        <f t="shared" si="16"/>
        <v>1513.12</v>
      </c>
      <c r="I248" s="34">
        <f t="shared" si="17"/>
        <v>197.12</v>
      </c>
      <c r="J248" s="48"/>
    </row>
    <row r="249" spans="1:10" s="36" customFormat="1" ht="13.5">
      <c r="A249" s="55" t="s">
        <v>273</v>
      </c>
      <c r="B249" s="30" t="s">
        <v>832</v>
      </c>
      <c r="C249" s="31" t="s">
        <v>719</v>
      </c>
      <c r="D249" s="19">
        <v>50</v>
      </c>
      <c r="E249" s="27">
        <v>16.46</v>
      </c>
      <c r="F249" s="27">
        <v>5.0199999999999996</v>
      </c>
      <c r="G249" s="18">
        <f t="shared" si="19"/>
        <v>1074</v>
      </c>
      <c r="H249" s="33">
        <f t="shared" si="16"/>
        <v>823</v>
      </c>
      <c r="I249" s="34">
        <f t="shared" si="17"/>
        <v>250.99999999999997</v>
      </c>
      <c r="J249" s="35"/>
    </row>
    <row r="250" spans="1:10" s="49" customFormat="1" ht="13.5">
      <c r="A250" s="55" t="s">
        <v>539</v>
      </c>
      <c r="B250" s="30" t="s">
        <v>833</v>
      </c>
      <c r="C250" s="47" t="s">
        <v>719</v>
      </c>
      <c r="D250" s="19">
        <v>100</v>
      </c>
      <c r="E250" s="104">
        <v>9.26</v>
      </c>
      <c r="F250" s="104">
        <v>6.1</v>
      </c>
      <c r="G250" s="18">
        <f t="shared" si="19"/>
        <v>1536</v>
      </c>
      <c r="H250" s="33">
        <f t="shared" si="16"/>
        <v>926</v>
      </c>
      <c r="I250" s="34">
        <f t="shared" si="17"/>
        <v>610</v>
      </c>
      <c r="J250" s="48"/>
    </row>
    <row r="251" spans="1:10" s="36" customFormat="1" ht="13.5">
      <c r="A251" s="55" t="s">
        <v>540</v>
      </c>
      <c r="B251" s="30" t="s">
        <v>94</v>
      </c>
      <c r="C251" s="31" t="s">
        <v>719</v>
      </c>
      <c r="D251" s="19">
        <v>60</v>
      </c>
      <c r="E251" s="27">
        <v>15.7</v>
      </c>
      <c r="F251" s="27">
        <v>10.7</v>
      </c>
      <c r="G251" s="18">
        <f t="shared" si="19"/>
        <v>1584</v>
      </c>
      <c r="H251" s="33">
        <f t="shared" si="16"/>
        <v>942</v>
      </c>
      <c r="I251" s="34">
        <f t="shared" si="17"/>
        <v>642</v>
      </c>
      <c r="J251" s="35"/>
    </row>
    <row r="252" spans="1:10" s="36" customFormat="1" ht="13.5">
      <c r="A252" s="63">
        <v>16</v>
      </c>
      <c r="B252" s="64" t="s">
        <v>95</v>
      </c>
      <c r="C252" s="65"/>
      <c r="D252" s="65"/>
      <c r="E252" s="66"/>
      <c r="F252" s="66"/>
      <c r="G252" s="67"/>
      <c r="H252" s="85">
        <f t="shared" si="16"/>
        <v>0</v>
      </c>
      <c r="I252" s="86">
        <f t="shared" si="17"/>
        <v>0</v>
      </c>
      <c r="J252" s="35"/>
    </row>
    <row r="253" spans="1:10" s="36" customFormat="1" ht="27">
      <c r="A253" s="29" t="s">
        <v>834</v>
      </c>
      <c r="B253" s="30" t="s">
        <v>446</v>
      </c>
      <c r="C253" s="31" t="s">
        <v>719</v>
      </c>
      <c r="D253" s="19">
        <v>25</v>
      </c>
      <c r="E253" s="27">
        <v>86.61</v>
      </c>
      <c r="F253" s="27">
        <v>5.98</v>
      </c>
      <c r="G253" s="17">
        <f t="shared" ref="G253:G316" si="20">(D253*E253)+(D253*F253)</f>
        <v>2314.75</v>
      </c>
      <c r="H253" s="33">
        <f t="shared" si="16"/>
        <v>2165.25</v>
      </c>
      <c r="I253" s="34">
        <f t="shared" si="17"/>
        <v>149.5</v>
      </c>
      <c r="J253" s="35"/>
    </row>
    <row r="254" spans="1:10" s="36" customFormat="1" ht="27">
      <c r="A254" s="29" t="s">
        <v>906</v>
      </c>
      <c r="B254" s="30" t="s">
        <v>447</v>
      </c>
      <c r="C254" s="31" t="s">
        <v>719</v>
      </c>
      <c r="D254" s="19">
        <v>10</v>
      </c>
      <c r="E254" s="27">
        <v>94.23</v>
      </c>
      <c r="F254" s="27">
        <v>5.98</v>
      </c>
      <c r="G254" s="17">
        <f t="shared" si="20"/>
        <v>1002.1</v>
      </c>
      <c r="H254" s="33">
        <f t="shared" si="16"/>
        <v>942.30000000000007</v>
      </c>
      <c r="I254" s="34">
        <f t="shared" si="17"/>
        <v>59.800000000000004</v>
      </c>
      <c r="J254" s="35"/>
    </row>
    <row r="255" spans="1:10" s="36" customFormat="1" ht="27">
      <c r="A255" s="29" t="s">
        <v>907</v>
      </c>
      <c r="B255" s="30" t="s">
        <v>448</v>
      </c>
      <c r="C255" s="31" t="s">
        <v>719</v>
      </c>
      <c r="D255" s="22">
        <v>5</v>
      </c>
      <c r="E255" s="27">
        <v>139.36000000000001</v>
      </c>
      <c r="F255" s="27">
        <v>5.98</v>
      </c>
      <c r="G255" s="17">
        <f t="shared" si="20"/>
        <v>726.7</v>
      </c>
      <c r="H255" s="33">
        <f t="shared" si="16"/>
        <v>696.80000000000007</v>
      </c>
      <c r="I255" s="34">
        <f t="shared" si="17"/>
        <v>29.900000000000002</v>
      </c>
      <c r="J255" s="35"/>
    </row>
    <row r="256" spans="1:10" s="36" customFormat="1" ht="13.5">
      <c r="A256" s="29" t="s">
        <v>908</v>
      </c>
      <c r="B256" s="30" t="s">
        <v>627</v>
      </c>
      <c r="C256" s="31" t="s">
        <v>7</v>
      </c>
      <c r="D256" s="22">
        <v>20</v>
      </c>
      <c r="E256" s="27">
        <v>43.33</v>
      </c>
      <c r="F256" s="27">
        <v>3.98</v>
      </c>
      <c r="G256" s="17">
        <f t="shared" si="20"/>
        <v>946.19999999999993</v>
      </c>
      <c r="H256" s="33">
        <f t="shared" si="16"/>
        <v>866.59999999999991</v>
      </c>
      <c r="I256" s="34">
        <f t="shared" si="17"/>
        <v>79.599999999999994</v>
      </c>
      <c r="J256" s="35"/>
    </row>
    <row r="257" spans="1:10" s="49" customFormat="1" ht="13.5">
      <c r="A257" s="29" t="s">
        <v>909</v>
      </c>
      <c r="B257" s="30" t="s">
        <v>835</v>
      </c>
      <c r="C257" s="47" t="s">
        <v>719</v>
      </c>
      <c r="D257" s="19">
        <v>10</v>
      </c>
      <c r="E257" s="104">
        <v>20.16</v>
      </c>
      <c r="F257" s="104">
        <v>21.8</v>
      </c>
      <c r="G257" s="18">
        <f t="shared" si="20"/>
        <v>419.6</v>
      </c>
      <c r="H257" s="33">
        <f t="shared" si="16"/>
        <v>201.6</v>
      </c>
      <c r="I257" s="34">
        <f t="shared" si="17"/>
        <v>218</v>
      </c>
      <c r="J257" s="48"/>
    </row>
    <row r="258" spans="1:10" s="49" customFormat="1" ht="13.5">
      <c r="A258" s="29" t="s">
        <v>910</v>
      </c>
      <c r="B258" s="30" t="s">
        <v>836</v>
      </c>
      <c r="C258" s="47" t="s">
        <v>719</v>
      </c>
      <c r="D258" s="19">
        <v>10</v>
      </c>
      <c r="E258" s="104">
        <v>204.92</v>
      </c>
      <c r="F258" s="104">
        <v>40.380000000000003</v>
      </c>
      <c r="G258" s="18">
        <f t="shared" si="20"/>
        <v>2453</v>
      </c>
      <c r="H258" s="33">
        <f t="shared" si="16"/>
        <v>2049.1999999999998</v>
      </c>
      <c r="I258" s="34">
        <f t="shared" si="17"/>
        <v>403.8</v>
      </c>
      <c r="J258" s="48"/>
    </row>
    <row r="259" spans="1:10" s="49" customFormat="1" ht="13.5">
      <c r="A259" s="29" t="s">
        <v>911</v>
      </c>
      <c r="B259" s="30" t="s">
        <v>837</v>
      </c>
      <c r="C259" s="47" t="s">
        <v>719</v>
      </c>
      <c r="D259" s="19">
        <v>50</v>
      </c>
      <c r="E259" s="104">
        <v>76.44</v>
      </c>
      <c r="F259" s="104">
        <v>9.24</v>
      </c>
      <c r="G259" s="18">
        <f t="shared" si="20"/>
        <v>4284</v>
      </c>
      <c r="H259" s="33">
        <f t="shared" si="16"/>
        <v>3822</v>
      </c>
      <c r="I259" s="34">
        <f t="shared" si="17"/>
        <v>462</v>
      </c>
      <c r="J259" s="48"/>
    </row>
    <row r="260" spans="1:10" s="36" customFormat="1" ht="13.5">
      <c r="A260" s="29" t="s">
        <v>912</v>
      </c>
      <c r="B260" s="30" t="s">
        <v>96</v>
      </c>
      <c r="C260" s="31" t="s">
        <v>719</v>
      </c>
      <c r="D260" s="19">
        <v>20</v>
      </c>
      <c r="E260" s="27">
        <v>25.9</v>
      </c>
      <c r="F260" s="27">
        <v>24.11</v>
      </c>
      <c r="G260" s="17">
        <f t="shared" si="20"/>
        <v>1000.2</v>
      </c>
      <c r="H260" s="33">
        <f t="shared" si="16"/>
        <v>518</v>
      </c>
      <c r="I260" s="34">
        <f t="shared" si="17"/>
        <v>482.2</v>
      </c>
      <c r="J260" s="35"/>
    </row>
    <row r="261" spans="1:10" s="36" customFormat="1" ht="13.5">
      <c r="A261" s="29" t="s">
        <v>913</v>
      </c>
      <c r="B261" s="53" t="s">
        <v>541</v>
      </c>
      <c r="C261" s="31" t="s">
        <v>719</v>
      </c>
      <c r="D261" s="19">
        <v>20</v>
      </c>
      <c r="E261" s="27">
        <v>19.760000000000002</v>
      </c>
      <c r="F261" s="27">
        <v>19.36</v>
      </c>
      <c r="G261" s="17">
        <f t="shared" si="20"/>
        <v>782.40000000000009</v>
      </c>
      <c r="H261" s="33">
        <f t="shared" si="16"/>
        <v>395.20000000000005</v>
      </c>
      <c r="I261" s="34">
        <f t="shared" si="17"/>
        <v>387.2</v>
      </c>
      <c r="J261" s="35"/>
    </row>
    <row r="262" spans="1:10" s="36" customFormat="1" ht="13.5">
      <c r="A262" s="63">
        <v>17</v>
      </c>
      <c r="B262" s="64" t="s">
        <v>97</v>
      </c>
      <c r="C262" s="65"/>
      <c r="D262" s="65"/>
      <c r="E262" s="66"/>
      <c r="F262" s="66"/>
      <c r="G262" s="67"/>
      <c r="H262" s="85"/>
      <c r="I262" s="86"/>
      <c r="J262" s="35"/>
    </row>
    <row r="263" spans="1:10" s="49" customFormat="1" ht="13.5">
      <c r="A263" s="52" t="s">
        <v>838</v>
      </c>
      <c r="B263" s="30" t="s">
        <v>668</v>
      </c>
      <c r="C263" s="47" t="s">
        <v>719</v>
      </c>
      <c r="D263" s="19">
        <v>50</v>
      </c>
      <c r="E263" s="104">
        <v>3.25</v>
      </c>
      <c r="F263" s="104">
        <v>5.58</v>
      </c>
      <c r="G263" s="18">
        <f t="shared" si="20"/>
        <v>441.5</v>
      </c>
      <c r="H263" s="33">
        <f t="shared" si="16"/>
        <v>162.5</v>
      </c>
      <c r="I263" s="34">
        <f t="shared" si="17"/>
        <v>279</v>
      </c>
      <c r="J263" s="48"/>
    </row>
    <row r="264" spans="1:10" s="49" customFormat="1" ht="27">
      <c r="A264" s="52" t="s">
        <v>900</v>
      </c>
      <c r="B264" s="53" t="s">
        <v>542</v>
      </c>
      <c r="C264" s="47" t="s">
        <v>719</v>
      </c>
      <c r="D264" s="19">
        <v>50</v>
      </c>
      <c r="E264" s="104">
        <v>20.9</v>
      </c>
      <c r="F264" s="104">
        <v>16.37</v>
      </c>
      <c r="G264" s="18">
        <f>(D264*E264)+(D264*F264)</f>
        <v>1863.5</v>
      </c>
      <c r="H264" s="33">
        <f t="shared" si="16"/>
        <v>1045</v>
      </c>
      <c r="I264" s="34">
        <f t="shared" si="17"/>
        <v>818.5</v>
      </c>
      <c r="J264" s="48"/>
    </row>
    <row r="265" spans="1:10" s="36" customFormat="1" ht="13.5">
      <c r="A265" s="52" t="s">
        <v>901</v>
      </c>
      <c r="B265" s="53" t="s">
        <v>543</v>
      </c>
      <c r="C265" s="31" t="s">
        <v>719</v>
      </c>
      <c r="D265" s="19">
        <v>10</v>
      </c>
      <c r="E265" s="27">
        <v>67.94</v>
      </c>
      <c r="F265" s="27">
        <v>38.979999999999997</v>
      </c>
      <c r="G265" s="17">
        <f t="shared" si="20"/>
        <v>1069.1999999999998</v>
      </c>
      <c r="H265" s="33">
        <f t="shared" si="16"/>
        <v>679.4</v>
      </c>
      <c r="I265" s="34">
        <f t="shared" si="17"/>
        <v>389.79999999999995</v>
      </c>
      <c r="J265" s="35"/>
    </row>
    <row r="266" spans="1:10" s="36" customFormat="1" ht="13.5">
      <c r="A266" s="52" t="s">
        <v>902</v>
      </c>
      <c r="B266" s="54" t="s">
        <v>544</v>
      </c>
      <c r="C266" s="31" t="s">
        <v>719</v>
      </c>
      <c r="D266" s="19">
        <v>50</v>
      </c>
      <c r="E266" s="27">
        <v>17.2</v>
      </c>
      <c r="F266" s="27">
        <v>10.11</v>
      </c>
      <c r="G266" s="17">
        <f t="shared" si="20"/>
        <v>1365.5</v>
      </c>
      <c r="H266" s="33">
        <f t="shared" si="16"/>
        <v>860</v>
      </c>
      <c r="I266" s="34">
        <f t="shared" si="17"/>
        <v>505.5</v>
      </c>
      <c r="J266" s="35"/>
    </row>
    <row r="267" spans="1:10" s="36" customFormat="1" ht="27">
      <c r="A267" s="52" t="s">
        <v>903</v>
      </c>
      <c r="B267" s="53" t="s">
        <v>414</v>
      </c>
      <c r="C267" s="31" t="s">
        <v>719</v>
      </c>
      <c r="D267" s="19">
        <v>75</v>
      </c>
      <c r="E267" s="27">
        <v>47</v>
      </c>
      <c r="F267" s="27">
        <v>27.57</v>
      </c>
      <c r="G267" s="17">
        <f t="shared" si="20"/>
        <v>5592.75</v>
      </c>
      <c r="H267" s="33">
        <f t="shared" si="16"/>
        <v>3525</v>
      </c>
      <c r="I267" s="34">
        <f t="shared" si="17"/>
        <v>2067.75</v>
      </c>
      <c r="J267" s="35"/>
    </row>
    <row r="268" spans="1:10" s="49" customFormat="1" ht="27">
      <c r="A268" s="52" t="s">
        <v>904</v>
      </c>
      <c r="B268" s="53" t="s">
        <v>473</v>
      </c>
      <c r="C268" s="47" t="s">
        <v>719</v>
      </c>
      <c r="D268" s="22">
        <v>20</v>
      </c>
      <c r="E268" s="104">
        <v>42.41</v>
      </c>
      <c r="F268" s="104">
        <v>14.55</v>
      </c>
      <c r="G268" s="17">
        <f t="shared" si="20"/>
        <v>1139.1999999999998</v>
      </c>
      <c r="H268" s="33">
        <f t="shared" si="16"/>
        <v>848.19999999999993</v>
      </c>
      <c r="I268" s="34">
        <f t="shared" si="17"/>
        <v>291</v>
      </c>
      <c r="J268" s="48"/>
    </row>
    <row r="269" spans="1:10" s="36" customFormat="1" ht="13.5">
      <c r="A269" s="52" t="s">
        <v>905</v>
      </c>
      <c r="B269" s="53" t="s">
        <v>545</v>
      </c>
      <c r="C269" s="31" t="s">
        <v>719</v>
      </c>
      <c r="D269" s="19">
        <v>50</v>
      </c>
      <c r="E269" s="27">
        <v>92.41</v>
      </c>
      <c r="F269" s="27">
        <v>30.64</v>
      </c>
      <c r="G269" s="17">
        <f t="shared" si="20"/>
        <v>6152.5</v>
      </c>
      <c r="H269" s="33">
        <f t="shared" ref="H269" si="21">E269*D269</f>
        <v>4620.5</v>
      </c>
      <c r="I269" s="34">
        <f t="shared" si="17"/>
        <v>1532</v>
      </c>
      <c r="J269" s="35"/>
    </row>
    <row r="270" spans="1:10" s="36" customFormat="1" ht="13.5">
      <c r="A270" s="63">
        <v>18</v>
      </c>
      <c r="B270" s="64" t="s">
        <v>98</v>
      </c>
      <c r="C270" s="65"/>
      <c r="D270" s="65"/>
      <c r="E270" s="66"/>
      <c r="F270" s="66"/>
      <c r="G270" s="67"/>
      <c r="H270" s="85"/>
      <c r="I270" s="86"/>
      <c r="J270" s="35"/>
    </row>
    <row r="271" spans="1:10" s="36" customFormat="1" ht="26.25" customHeight="1">
      <c r="A271" s="55" t="s">
        <v>899</v>
      </c>
      <c r="B271" s="30" t="s">
        <v>415</v>
      </c>
      <c r="C271" s="31" t="s">
        <v>7</v>
      </c>
      <c r="D271" s="19">
        <v>10</v>
      </c>
      <c r="E271" s="27">
        <v>41</v>
      </c>
      <c r="F271" s="27">
        <v>7.21</v>
      </c>
      <c r="G271" s="17">
        <f t="shared" si="20"/>
        <v>482.1</v>
      </c>
      <c r="H271" s="33">
        <f t="shared" ref="H271:H334" si="22">E271*D271</f>
        <v>410</v>
      </c>
      <c r="I271" s="34">
        <f t="shared" si="17"/>
        <v>72.099999999999994</v>
      </c>
      <c r="J271" s="35"/>
    </row>
    <row r="272" spans="1:10" s="36" customFormat="1" ht="13.5">
      <c r="A272" s="55" t="s">
        <v>555</v>
      </c>
      <c r="B272" s="40" t="s">
        <v>839</v>
      </c>
      <c r="C272" s="31" t="s">
        <v>24</v>
      </c>
      <c r="D272" s="19">
        <v>2</v>
      </c>
      <c r="E272" s="27">
        <v>307.02999999999997</v>
      </c>
      <c r="F272" s="27">
        <v>41.88</v>
      </c>
      <c r="G272" s="17">
        <f t="shared" si="20"/>
        <v>697.81999999999994</v>
      </c>
      <c r="H272" s="33">
        <f t="shared" si="22"/>
        <v>614.05999999999995</v>
      </c>
      <c r="I272" s="34">
        <f t="shared" si="17"/>
        <v>83.76</v>
      </c>
      <c r="J272" s="35"/>
    </row>
    <row r="273" spans="1:10" s="36" customFormat="1" ht="27">
      <c r="A273" s="55" t="s">
        <v>556</v>
      </c>
      <c r="B273" s="30" t="s">
        <v>546</v>
      </c>
      <c r="C273" s="31" t="s">
        <v>7</v>
      </c>
      <c r="D273" s="19">
        <v>10</v>
      </c>
      <c r="E273" s="27">
        <v>165.66</v>
      </c>
      <c r="F273" s="27">
        <v>29.22</v>
      </c>
      <c r="G273" s="17">
        <f t="shared" si="20"/>
        <v>1948.8</v>
      </c>
      <c r="H273" s="33">
        <f t="shared" si="22"/>
        <v>1656.6</v>
      </c>
      <c r="I273" s="34">
        <f t="shared" si="17"/>
        <v>292.2</v>
      </c>
      <c r="J273" s="35"/>
    </row>
    <row r="274" spans="1:10" s="36" customFormat="1" ht="13.5">
      <c r="A274" s="55" t="s">
        <v>557</v>
      </c>
      <c r="B274" s="30" t="s">
        <v>547</v>
      </c>
      <c r="C274" s="31" t="s">
        <v>7</v>
      </c>
      <c r="D274" s="19">
        <v>10</v>
      </c>
      <c r="E274" s="27">
        <v>107.04</v>
      </c>
      <c r="F274" s="27">
        <v>45.87</v>
      </c>
      <c r="G274" s="17">
        <f t="shared" si="20"/>
        <v>1529.1000000000001</v>
      </c>
      <c r="H274" s="33">
        <f t="shared" si="22"/>
        <v>1070.4000000000001</v>
      </c>
      <c r="I274" s="34">
        <f t="shared" ref="I274:I337" si="23">F274*D274</f>
        <v>458.7</v>
      </c>
      <c r="J274" s="35"/>
    </row>
    <row r="275" spans="1:10" s="36" customFormat="1" ht="27">
      <c r="A275" s="55" t="s">
        <v>558</v>
      </c>
      <c r="B275" s="53" t="s">
        <v>548</v>
      </c>
      <c r="C275" s="31" t="s">
        <v>7</v>
      </c>
      <c r="D275" s="19">
        <v>2</v>
      </c>
      <c r="E275" s="27">
        <v>92.75</v>
      </c>
      <c r="F275" s="27">
        <v>61.84</v>
      </c>
      <c r="G275" s="17">
        <f t="shared" si="20"/>
        <v>309.18</v>
      </c>
      <c r="H275" s="33">
        <f t="shared" si="22"/>
        <v>185.5</v>
      </c>
      <c r="I275" s="34">
        <f t="shared" si="23"/>
        <v>123.68</v>
      </c>
      <c r="J275" s="35"/>
    </row>
    <row r="276" spans="1:10" s="36" customFormat="1" ht="13.5">
      <c r="A276" s="55" t="s">
        <v>559</v>
      </c>
      <c r="B276" s="53" t="s">
        <v>625</v>
      </c>
      <c r="C276" s="31" t="s">
        <v>7</v>
      </c>
      <c r="D276" s="19">
        <v>5</v>
      </c>
      <c r="E276" s="27">
        <v>66.790000000000006</v>
      </c>
      <c r="F276" s="27">
        <v>44.53</v>
      </c>
      <c r="G276" s="17">
        <f t="shared" si="20"/>
        <v>556.6</v>
      </c>
      <c r="H276" s="33">
        <f t="shared" si="22"/>
        <v>333.95000000000005</v>
      </c>
      <c r="I276" s="34">
        <f t="shared" si="23"/>
        <v>222.65</v>
      </c>
      <c r="J276" s="35"/>
    </row>
    <row r="277" spans="1:10" s="36" customFormat="1" ht="13.5">
      <c r="A277" s="55" t="s">
        <v>560</v>
      </c>
      <c r="B277" s="53" t="s">
        <v>99</v>
      </c>
      <c r="C277" s="31" t="s">
        <v>7</v>
      </c>
      <c r="D277" s="19">
        <v>5</v>
      </c>
      <c r="E277" s="28">
        <v>39.388134148074464</v>
      </c>
      <c r="F277" s="28">
        <v>26.261865851925545</v>
      </c>
      <c r="G277" s="17">
        <f t="shared" si="20"/>
        <v>328.25000000000006</v>
      </c>
      <c r="H277" s="33">
        <f t="shared" si="22"/>
        <v>196.94067074037233</v>
      </c>
      <c r="I277" s="34">
        <f t="shared" si="23"/>
        <v>131.30932925962773</v>
      </c>
      <c r="J277" s="35"/>
    </row>
    <row r="278" spans="1:10" s="36" customFormat="1" ht="13.5">
      <c r="A278" s="55" t="s">
        <v>274</v>
      </c>
      <c r="B278" s="53" t="s">
        <v>100</v>
      </c>
      <c r="C278" s="31" t="s">
        <v>7</v>
      </c>
      <c r="D278" s="19">
        <v>5</v>
      </c>
      <c r="E278" s="28">
        <v>42.224211849756408</v>
      </c>
      <c r="F278" s="28">
        <v>28.145788150243597</v>
      </c>
      <c r="G278" s="17">
        <f t="shared" si="20"/>
        <v>351.85</v>
      </c>
      <c r="H278" s="33">
        <f t="shared" si="22"/>
        <v>211.12105924878205</v>
      </c>
      <c r="I278" s="34">
        <f t="shared" si="23"/>
        <v>140.72894075121798</v>
      </c>
      <c r="J278" s="35"/>
    </row>
    <row r="279" spans="1:10" s="36" customFormat="1" ht="13.5">
      <c r="A279" s="55" t="s">
        <v>275</v>
      </c>
      <c r="B279" s="53" t="s">
        <v>840</v>
      </c>
      <c r="C279" s="31" t="s">
        <v>7</v>
      </c>
      <c r="D279" s="19">
        <v>3</v>
      </c>
      <c r="E279" s="27">
        <v>240.05</v>
      </c>
      <c r="F279" s="27">
        <v>57.05</v>
      </c>
      <c r="G279" s="17">
        <f t="shared" si="20"/>
        <v>891.30000000000007</v>
      </c>
      <c r="H279" s="33">
        <f t="shared" si="22"/>
        <v>720.15000000000009</v>
      </c>
      <c r="I279" s="34">
        <f t="shared" si="23"/>
        <v>171.14999999999998</v>
      </c>
      <c r="J279" s="35"/>
    </row>
    <row r="280" spans="1:10" s="36" customFormat="1" ht="13.5">
      <c r="A280" s="55" t="s">
        <v>410</v>
      </c>
      <c r="B280" s="53" t="s">
        <v>101</v>
      </c>
      <c r="C280" s="31" t="s">
        <v>24</v>
      </c>
      <c r="D280" s="19">
        <v>5</v>
      </c>
      <c r="E280" s="27">
        <v>0</v>
      </c>
      <c r="F280" s="27">
        <v>76.760000000000005</v>
      </c>
      <c r="G280" s="17">
        <f t="shared" si="20"/>
        <v>383.8</v>
      </c>
      <c r="H280" s="33">
        <f t="shared" si="22"/>
        <v>0</v>
      </c>
      <c r="I280" s="34">
        <f t="shared" si="23"/>
        <v>383.8</v>
      </c>
      <c r="J280" s="35"/>
    </row>
    <row r="281" spans="1:10" s="36" customFormat="1" ht="13.5">
      <c r="A281" s="55" t="s">
        <v>561</v>
      </c>
      <c r="B281" s="53" t="s">
        <v>102</v>
      </c>
      <c r="C281" s="31" t="s">
        <v>7</v>
      </c>
      <c r="D281" s="19">
        <v>6</v>
      </c>
      <c r="E281" s="27">
        <v>0</v>
      </c>
      <c r="F281" s="27">
        <v>233.59</v>
      </c>
      <c r="G281" s="17">
        <f t="shared" si="20"/>
        <v>1401.54</v>
      </c>
      <c r="H281" s="33">
        <f t="shared" si="22"/>
        <v>0</v>
      </c>
      <c r="I281" s="34">
        <f t="shared" si="23"/>
        <v>1401.54</v>
      </c>
      <c r="J281" s="35"/>
    </row>
    <row r="282" spans="1:10" s="36" customFormat="1" ht="13.5">
      <c r="A282" s="55" t="s">
        <v>276</v>
      </c>
      <c r="B282" s="53" t="s">
        <v>549</v>
      </c>
      <c r="C282" s="31" t="s">
        <v>7</v>
      </c>
      <c r="D282" s="19">
        <v>6</v>
      </c>
      <c r="E282" s="28">
        <v>125.98</v>
      </c>
      <c r="F282" s="28">
        <v>22.23</v>
      </c>
      <c r="G282" s="17">
        <f t="shared" si="20"/>
        <v>889.26</v>
      </c>
      <c r="H282" s="33">
        <f t="shared" si="22"/>
        <v>755.88</v>
      </c>
      <c r="I282" s="34">
        <f t="shared" si="23"/>
        <v>133.38</v>
      </c>
      <c r="J282" s="35"/>
    </row>
    <row r="283" spans="1:10" s="36" customFormat="1" ht="13.5">
      <c r="A283" s="55" t="s">
        <v>277</v>
      </c>
      <c r="B283" s="53" t="s">
        <v>103</v>
      </c>
      <c r="C283" s="31" t="s">
        <v>7</v>
      </c>
      <c r="D283" s="19">
        <v>5</v>
      </c>
      <c r="E283" s="27">
        <v>101.53</v>
      </c>
      <c r="F283" s="27">
        <v>9.81</v>
      </c>
      <c r="G283" s="17">
        <f t="shared" si="20"/>
        <v>556.69999999999993</v>
      </c>
      <c r="H283" s="33">
        <f t="shared" si="22"/>
        <v>507.65</v>
      </c>
      <c r="I283" s="34">
        <f t="shared" si="23"/>
        <v>49.050000000000004</v>
      </c>
      <c r="J283" s="35"/>
    </row>
    <row r="284" spans="1:10" s="36" customFormat="1" ht="13.5">
      <c r="A284" s="55" t="s">
        <v>278</v>
      </c>
      <c r="B284" s="40" t="s">
        <v>104</v>
      </c>
      <c r="C284" s="31" t="s">
        <v>7</v>
      </c>
      <c r="D284" s="19">
        <v>2</v>
      </c>
      <c r="E284" s="27">
        <v>131.94</v>
      </c>
      <c r="F284" s="27">
        <v>25.42</v>
      </c>
      <c r="G284" s="17">
        <f t="shared" si="20"/>
        <v>314.72000000000003</v>
      </c>
      <c r="H284" s="33">
        <f t="shared" si="22"/>
        <v>263.88</v>
      </c>
      <c r="I284" s="34">
        <f t="shared" si="23"/>
        <v>50.84</v>
      </c>
      <c r="J284" s="35"/>
    </row>
    <row r="285" spans="1:10" s="36" customFormat="1" ht="13.5">
      <c r="A285" s="55" t="s">
        <v>279</v>
      </c>
      <c r="B285" s="53" t="s">
        <v>841</v>
      </c>
      <c r="C285" s="31" t="s">
        <v>7</v>
      </c>
      <c r="D285" s="19">
        <v>2</v>
      </c>
      <c r="E285" s="27">
        <v>295.29000000000002</v>
      </c>
      <c r="F285" s="27">
        <v>14.65</v>
      </c>
      <c r="G285" s="17">
        <f t="shared" si="20"/>
        <v>619.88</v>
      </c>
      <c r="H285" s="33">
        <f t="shared" si="22"/>
        <v>590.58000000000004</v>
      </c>
      <c r="I285" s="34">
        <f t="shared" si="23"/>
        <v>29.3</v>
      </c>
      <c r="J285" s="35"/>
    </row>
    <row r="286" spans="1:10" s="36" customFormat="1" ht="27">
      <c r="A286" s="55" t="s">
        <v>280</v>
      </c>
      <c r="B286" s="53" t="s">
        <v>842</v>
      </c>
      <c r="C286" s="31" t="s">
        <v>7</v>
      </c>
      <c r="D286" s="19">
        <v>2</v>
      </c>
      <c r="E286" s="27">
        <v>504.85</v>
      </c>
      <c r="F286" s="27">
        <v>25.23</v>
      </c>
      <c r="G286" s="17">
        <f t="shared" si="20"/>
        <v>1060.1600000000001</v>
      </c>
      <c r="H286" s="33">
        <f t="shared" si="22"/>
        <v>1009.7</v>
      </c>
      <c r="I286" s="34">
        <f t="shared" si="23"/>
        <v>50.46</v>
      </c>
      <c r="J286" s="35"/>
    </row>
    <row r="287" spans="1:10" s="49" customFormat="1" ht="27">
      <c r="A287" s="55" t="s">
        <v>562</v>
      </c>
      <c r="B287" s="30" t="s">
        <v>843</v>
      </c>
      <c r="C287" s="47" t="s">
        <v>7</v>
      </c>
      <c r="D287" s="19">
        <v>2</v>
      </c>
      <c r="E287" s="104">
        <v>304.44</v>
      </c>
      <c r="F287" s="104">
        <v>22.01</v>
      </c>
      <c r="G287" s="18">
        <f t="shared" si="20"/>
        <v>652.9</v>
      </c>
      <c r="H287" s="33">
        <f t="shared" si="22"/>
        <v>608.88</v>
      </c>
      <c r="I287" s="34">
        <f t="shared" si="23"/>
        <v>44.02</v>
      </c>
      <c r="J287" s="48"/>
    </row>
    <row r="288" spans="1:10" s="49" customFormat="1" ht="40.5">
      <c r="A288" s="55" t="s">
        <v>563</v>
      </c>
      <c r="B288" s="30" t="s">
        <v>669</v>
      </c>
      <c r="C288" s="47" t="s">
        <v>7</v>
      </c>
      <c r="D288" s="19">
        <v>2</v>
      </c>
      <c r="E288" s="104">
        <v>511.47</v>
      </c>
      <c r="F288" s="104">
        <v>35.14</v>
      </c>
      <c r="G288" s="18">
        <f t="shared" si="20"/>
        <v>1093.22</v>
      </c>
      <c r="H288" s="33">
        <f t="shared" si="22"/>
        <v>1022.94</v>
      </c>
      <c r="I288" s="34">
        <f t="shared" si="23"/>
        <v>70.28</v>
      </c>
      <c r="J288" s="48"/>
    </row>
    <row r="289" spans="1:10" s="36" customFormat="1" ht="13.5">
      <c r="A289" s="55" t="s">
        <v>564</v>
      </c>
      <c r="B289" s="53" t="s">
        <v>550</v>
      </c>
      <c r="C289" s="31" t="s">
        <v>7</v>
      </c>
      <c r="D289" s="19">
        <v>2</v>
      </c>
      <c r="E289" s="28">
        <v>341.25858262985548</v>
      </c>
      <c r="F289" s="28">
        <v>37.921417370144511</v>
      </c>
      <c r="G289" s="17">
        <f t="shared" si="20"/>
        <v>758.36</v>
      </c>
      <c r="H289" s="33">
        <f t="shared" si="22"/>
        <v>682.51716525971096</v>
      </c>
      <c r="I289" s="34">
        <f t="shared" si="23"/>
        <v>75.842834740289021</v>
      </c>
      <c r="J289" s="35"/>
    </row>
    <row r="290" spans="1:10" s="36" customFormat="1" ht="13.5">
      <c r="A290" s="55" t="s">
        <v>565</v>
      </c>
      <c r="B290" s="53" t="s">
        <v>105</v>
      </c>
      <c r="C290" s="31" t="s">
        <v>7</v>
      </c>
      <c r="D290" s="19">
        <v>10</v>
      </c>
      <c r="E290" s="28">
        <v>50.916830902640918</v>
      </c>
      <c r="F290" s="28">
        <v>2.6831690973590838</v>
      </c>
      <c r="G290" s="17">
        <f t="shared" si="20"/>
        <v>536</v>
      </c>
      <c r="H290" s="33">
        <f t="shared" si="22"/>
        <v>509.16830902640919</v>
      </c>
      <c r="I290" s="34">
        <f t="shared" si="23"/>
        <v>26.831690973590838</v>
      </c>
      <c r="J290" s="35"/>
    </row>
    <row r="291" spans="1:10" s="36" customFormat="1" ht="13.5">
      <c r="A291" s="55" t="s">
        <v>566</v>
      </c>
      <c r="B291" s="53" t="s">
        <v>106</v>
      </c>
      <c r="C291" s="31" t="s">
        <v>7</v>
      </c>
      <c r="D291" s="19">
        <v>10</v>
      </c>
      <c r="E291" s="28">
        <v>57.424519230769228</v>
      </c>
      <c r="F291" s="28">
        <v>3.0254807692307732</v>
      </c>
      <c r="G291" s="17">
        <f t="shared" si="20"/>
        <v>604.5</v>
      </c>
      <c r="H291" s="33">
        <f t="shared" si="22"/>
        <v>574.24519230769226</v>
      </c>
      <c r="I291" s="34">
        <f t="shared" si="23"/>
        <v>30.254807692307732</v>
      </c>
      <c r="J291" s="35"/>
    </row>
    <row r="292" spans="1:10" s="36" customFormat="1" ht="13.5">
      <c r="A292" s="55" t="s">
        <v>281</v>
      </c>
      <c r="B292" s="53" t="s">
        <v>107</v>
      </c>
      <c r="C292" s="31" t="s">
        <v>7</v>
      </c>
      <c r="D292" s="19">
        <v>10</v>
      </c>
      <c r="E292" s="27">
        <v>27.61</v>
      </c>
      <c r="F292" s="27">
        <v>7.7</v>
      </c>
      <c r="G292" s="17">
        <f t="shared" si="20"/>
        <v>353.1</v>
      </c>
      <c r="H292" s="33">
        <f t="shared" si="22"/>
        <v>276.10000000000002</v>
      </c>
      <c r="I292" s="34">
        <f t="shared" si="23"/>
        <v>77</v>
      </c>
      <c r="J292" s="35"/>
    </row>
    <row r="293" spans="1:10" s="36" customFormat="1" ht="13.5">
      <c r="A293" s="55" t="s">
        <v>282</v>
      </c>
      <c r="B293" s="53" t="s">
        <v>108</v>
      </c>
      <c r="C293" s="31" t="s">
        <v>7</v>
      </c>
      <c r="D293" s="19">
        <v>5</v>
      </c>
      <c r="E293" s="28">
        <v>154.78034489754515</v>
      </c>
      <c r="F293" s="28">
        <v>13.459655102454871</v>
      </c>
      <c r="G293" s="17">
        <f t="shared" si="20"/>
        <v>841.2</v>
      </c>
      <c r="H293" s="33">
        <f t="shared" si="22"/>
        <v>773.90172448772569</v>
      </c>
      <c r="I293" s="34">
        <f t="shared" si="23"/>
        <v>67.298275512274358</v>
      </c>
      <c r="J293" s="35"/>
    </row>
    <row r="294" spans="1:10" s="36" customFormat="1" ht="13.5">
      <c r="A294" s="55" t="s">
        <v>283</v>
      </c>
      <c r="B294" s="54" t="s">
        <v>109</v>
      </c>
      <c r="C294" s="31" t="s">
        <v>7</v>
      </c>
      <c r="D294" s="19">
        <v>5</v>
      </c>
      <c r="E294" s="27">
        <v>57.81</v>
      </c>
      <c r="F294" s="27">
        <v>4.2300000000000004</v>
      </c>
      <c r="G294" s="17">
        <f t="shared" si="20"/>
        <v>310.2</v>
      </c>
      <c r="H294" s="33">
        <f t="shared" si="22"/>
        <v>289.05</v>
      </c>
      <c r="I294" s="34">
        <f t="shared" si="23"/>
        <v>21.150000000000002</v>
      </c>
      <c r="J294" s="35"/>
    </row>
    <row r="295" spans="1:10" s="36" customFormat="1" ht="13.5">
      <c r="A295" s="55" t="s">
        <v>284</v>
      </c>
      <c r="B295" s="53" t="s">
        <v>551</v>
      </c>
      <c r="C295" s="31" t="s">
        <v>7</v>
      </c>
      <c r="D295" s="19">
        <v>5</v>
      </c>
      <c r="E295" s="28">
        <v>85.978776678192446</v>
      </c>
      <c r="F295" s="28">
        <v>4.5212233218075593</v>
      </c>
      <c r="G295" s="17">
        <f t="shared" si="20"/>
        <v>452.5</v>
      </c>
      <c r="H295" s="33">
        <f t="shared" si="22"/>
        <v>429.89388339096223</v>
      </c>
      <c r="I295" s="34">
        <f t="shared" si="23"/>
        <v>22.606116609037798</v>
      </c>
      <c r="J295" s="35"/>
    </row>
    <row r="296" spans="1:10" s="36" customFormat="1" ht="13.5">
      <c r="A296" s="55" t="s">
        <v>285</v>
      </c>
      <c r="B296" s="40" t="s">
        <v>110</v>
      </c>
      <c r="C296" s="31" t="s">
        <v>7</v>
      </c>
      <c r="D296" s="19">
        <v>5</v>
      </c>
      <c r="E296" s="27">
        <v>125.51</v>
      </c>
      <c r="F296" s="27">
        <v>49.04</v>
      </c>
      <c r="G296" s="17">
        <f t="shared" si="20"/>
        <v>872.75</v>
      </c>
      <c r="H296" s="33">
        <f t="shared" si="22"/>
        <v>627.55000000000007</v>
      </c>
      <c r="I296" s="34">
        <f t="shared" si="23"/>
        <v>245.2</v>
      </c>
      <c r="J296" s="35"/>
    </row>
    <row r="297" spans="1:10" s="36" customFormat="1" ht="13.5">
      <c r="A297" s="55" t="s">
        <v>286</v>
      </c>
      <c r="B297" s="40" t="s">
        <v>111</v>
      </c>
      <c r="C297" s="31" t="s">
        <v>7</v>
      </c>
      <c r="D297" s="19">
        <v>5</v>
      </c>
      <c r="E297" s="27">
        <v>121.22</v>
      </c>
      <c r="F297" s="27">
        <v>49.04</v>
      </c>
      <c r="G297" s="17">
        <f t="shared" si="20"/>
        <v>851.3</v>
      </c>
      <c r="H297" s="33">
        <f t="shared" si="22"/>
        <v>606.1</v>
      </c>
      <c r="I297" s="34">
        <f t="shared" si="23"/>
        <v>245.2</v>
      </c>
      <c r="J297" s="35"/>
    </row>
    <row r="298" spans="1:10" s="36" customFormat="1" ht="13.5">
      <c r="A298" s="55" t="s">
        <v>287</v>
      </c>
      <c r="B298" s="53" t="s">
        <v>112</v>
      </c>
      <c r="C298" s="31" t="s">
        <v>7</v>
      </c>
      <c r="D298" s="19">
        <v>5</v>
      </c>
      <c r="E298" s="27">
        <v>360.07</v>
      </c>
      <c r="F298" s="27">
        <v>85.56</v>
      </c>
      <c r="G298" s="17">
        <f t="shared" si="20"/>
        <v>2228.15</v>
      </c>
      <c r="H298" s="33">
        <f t="shared" si="22"/>
        <v>1800.35</v>
      </c>
      <c r="I298" s="34">
        <f t="shared" si="23"/>
        <v>427.8</v>
      </c>
      <c r="J298" s="35"/>
    </row>
    <row r="299" spans="1:10" s="36" customFormat="1" ht="13.5">
      <c r="A299" s="55" t="s">
        <v>288</v>
      </c>
      <c r="B299" s="54" t="s">
        <v>113</v>
      </c>
      <c r="C299" s="31" t="s">
        <v>7</v>
      </c>
      <c r="D299" s="19">
        <v>2</v>
      </c>
      <c r="E299" s="27">
        <v>278.79000000000002</v>
      </c>
      <c r="F299" s="27">
        <v>66.239999999999995</v>
      </c>
      <c r="G299" s="17">
        <f t="shared" si="20"/>
        <v>690.06000000000006</v>
      </c>
      <c r="H299" s="33">
        <f t="shared" si="22"/>
        <v>557.58000000000004</v>
      </c>
      <c r="I299" s="34">
        <f t="shared" si="23"/>
        <v>132.47999999999999</v>
      </c>
      <c r="J299" s="35"/>
    </row>
    <row r="300" spans="1:10" s="36" customFormat="1" ht="13.5">
      <c r="A300" s="55" t="s">
        <v>409</v>
      </c>
      <c r="B300" s="53" t="s">
        <v>114</v>
      </c>
      <c r="C300" s="31" t="s">
        <v>7</v>
      </c>
      <c r="D300" s="19">
        <v>5</v>
      </c>
      <c r="E300" s="27">
        <v>32.39</v>
      </c>
      <c r="F300" s="27">
        <v>21.61</v>
      </c>
      <c r="G300" s="17">
        <f t="shared" si="20"/>
        <v>270</v>
      </c>
      <c r="H300" s="33">
        <f t="shared" si="22"/>
        <v>161.94999999999999</v>
      </c>
      <c r="I300" s="34">
        <f t="shared" si="23"/>
        <v>108.05</v>
      </c>
      <c r="J300" s="35"/>
    </row>
    <row r="301" spans="1:10" s="36" customFormat="1" ht="13.5">
      <c r="A301" s="55" t="s">
        <v>289</v>
      </c>
      <c r="B301" s="53" t="s">
        <v>115</v>
      </c>
      <c r="C301" s="31" t="s">
        <v>7</v>
      </c>
      <c r="D301" s="19">
        <v>5</v>
      </c>
      <c r="E301" s="27">
        <v>365.38</v>
      </c>
      <c r="F301" s="27">
        <v>86.82</v>
      </c>
      <c r="G301" s="17">
        <f t="shared" si="20"/>
        <v>2261</v>
      </c>
      <c r="H301" s="33">
        <f t="shared" si="22"/>
        <v>1826.9</v>
      </c>
      <c r="I301" s="34">
        <f t="shared" si="23"/>
        <v>434.09999999999997</v>
      </c>
      <c r="J301" s="35"/>
    </row>
    <row r="302" spans="1:10" s="36" customFormat="1" ht="27">
      <c r="A302" s="55" t="s">
        <v>290</v>
      </c>
      <c r="B302" s="53" t="s">
        <v>844</v>
      </c>
      <c r="C302" s="31" t="s">
        <v>7</v>
      </c>
      <c r="D302" s="19">
        <v>2</v>
      </c>
      <c r="E302" s="27">
        <v>627.6</v>
      </c>
      <c r="F302" s="27">
        <v>24.58</v>
      </c>
      <c r="G302" s="17">
        <f t="shared" si="20"/>
        <v>1304.3600000000001</v>
      </c>
      <c r="H302" s="33">
        <f t="shared" si="22"/>
        <v>1255.2</v>
      </c>
      <c r="I302" s="34">
        <f t="shared" si="23"/>
        <v>49.16</v>
      </c>
      <c r="J302" s="35"/>
    </row>
    <row r="303" spans="1:10" s="36" customFormat="1" ht="13.5">
      <c r="A303" s="55" t="s">
        <v>291</v>
      </c>
      <c r="B303" s="53" t="s">
        <v>116</v>
      </c>
      <c r="C303" s="31" t="s">
        <v>7</v>
      </c>
      <c r="D303" s="19">
        <v>3</v>
      </c>
      <c r="E303" s="28">
        <v>217.45484528006267</v>
      </c>
      <c r="F303" s="28">
        <v>24.165154719937323</v>
      </c>
      <c r="G303" s="17">
        <f t="shared" si="20"/>
        <v>724.8599999999999</v>
      </c>
      <c r="H303" s="33">
        <f t="shared" si="22"/>
        <v>652.36453584018795</v>
      </c>
      <c r="I303" s="34">
        <f t="shared" si="23"/>
        <v>72.495464159811974</v>
      </c>
      <c r="J303" s="35"/>
    </row>
    <row r="304" spans="1:10" s="36" customFormat="1" ht="13.5">
      <c r="A304" s="55" t="s">
        <v>567</v>
      </c>
      <c r="B304" s="40" t="s">
        <v>631</v>
      </c>
      <c r="C304" s="31" t="s">
        <v>7</v>
      </c>
      <c r="D304" s="39">
        <v>10</v>
      </c>
      <c r="E304" s="27">
        <v>164.07</v>
      </c>
      <c r="F304" s="27">
        <v>12.47</v>
      </c>
      <c r="G304" s="17">
        <f t="shared" si="20"/>
        <v>1765.3999999999999</v>
      </c>
      <c r="H304" s="33">
        <f t="shared" si="22"/>
        <v>1640.6999999999998</v>
      </c>
      <c r="I304" s="34">
        <f t="shared" si="23"/>
        <v>124.7</v>
      </c>
      <c r="J304" s="35"/>
    </row>
    <row r="305" spans="1:10" s="36" customFormat="1" ht="13.5">
      <c r="A305" s="55" t="s">
        <v>292</v>
      </c>
      <c r="B305" s="54" t="s">
        <v>117</v>
      </c>
      <c r="C305" s="31" t="s">
        <v>7</v>
      </c>
      <c r="D305" s="19">
        <v>10</v>
      </c>
      <c r="E305" s="27">
        <v>52.89</v>
      </c>
      <c r="F305" s="27">
        <v>88.14</v>
      </c>
      <c r="G305" s="17">
        <f t="shared" si="20"/>
        <v>1410.3</v>
      </c>
      <c r="H305" s="33">
        <f t="shared" si="22"/>
        <v>528.9</v>
      </c>
      <c r="I305" s="34">
        <f t="shared" si="23"/>
        <v>881.4</v>
      </c>
      <c r="J305" s="35"/>
    </row>
    <row r="306" spans="1:10" s="36" customFormat="1" ht="13.5">
      <c r="A306" s="55" t="s">
        <v>293</v>
      </c>
      <c r="B306" s="53" t="s">
        <v>118</v>
      </c>
      <c r="C306" s="31" t="s">
        <v>7</v>
      </c>
      <c r="D306" s="19">
        <v>20</v>
      </c>
      <c r="E306" s="27">
        <v>186.87</v>
      </c>
      <c r="F306" s="27">
        <v>124.58</v>
      </c>
      <c r="G306" s="17">
        <f t="shared" si="20"/>
        <v>6229</v>
      </c>
      <c r="H306" s="33">
        <f t="shared" si="22"/>
        <v>3737.4</v>
      </c>
      <c r="I306" s="34">
        <f t="shared" si="23"/>
        <v>2491.6</v>
      </c>
      <c r="J306" s="35"/>
    </row>
    <row r="307" spans="1:10" s="36" customFormat="1" ht="13.5">
      <c r="A307" s="55" t="s">
        <v>294</v>
      </c>
      <c r="B307" s="53" t="s">
        <v>845</v>
      </c>
      <c r="C307" s="31" t="s">
        <v>7</v>
      </c>
      <c r="D307" s="19">
        <v>20</v>
      </c>
      <c r="E307" s="27">
        <v>128.85</v>
      </c>
      <c r="F307" s="27">
        <v>85.9</v>
      </c>
      <c r="G307" s="17">
        <f t="shared" si="20"/>
        <v>4295</v>
      </c>
      <c r="H307" s="33">
        <f t="shared" si="22"/>
        <v>2577</v>
      </c>
      <c r="I307" s="34">
        <f t="shared" si="23"/>
        <v>1718</v>
      </c>
      <c r="J307" s="35"/>
    </row>
    <row r="308" spans="1:10" s="36" customFormat="1" ht="13.5">
      <c r="A308" s="55" t="s">
        <v>295</v>
      </c>
      <c r="B308" s="53" t="s">
        <v>119</v>
      </c>
      <c r="C308" s="31" t="s">
        <v>7</v>
      </c>
      <c r="D308" s="19">
        <v>20</v>
      </c>
      <c r="E308" s="27">
        <v>24.5</v>
      </c>
      <c r="F308" s="27">
        <v>8.52</v>
      </c>
      <c r="G308" s="17">
        <f t="shared" si="20"/>
        <v>660.4</v>
      </c>
      <c r="H308" s="33">
        <f t="shared" si="22"/>
        <v>490</v>
      </c>
      <c r="I308" s="34">
        <f t="shared" si="23"/>
        <v>170.39999999999998</v>
      </c>
      <c r="J308" s="35"/>
    </row>
    <row r="309" spans="1:10" s="36" customFormat="1" ht="13.5">
      <c r="A309" s="55" t="s">
        <v>568</v>
      </c>
      <c r="B309" s="53" t="s">
        <v>120</v>
      </c>
      <c r="C309" s="31" t="s">
        <v>7</v>
      </c>
      <c r="D309" s="19">
        <v>5</v>
      </c>
      <c r="E309" s="27">
        <v>23.07</v>
      </c>
      <c r="F309" s="27">
        <v>7.81</v>
      </c>
      <c r="G309" s="17">
        <f t="shared" si="20"/>
        <v>154.39999999999998</v>
      </c>
      <c r="H309" s="33">
        <f t="shared" si="22"/>
        <v>115.35</v>
      </c>
      <c r="I309" s="34">
        <f t="shared" si="23"/>
        <v>39.049999999999997</v>
      </c>
      <c r="J309" s="35"/>
    </row>
    <row r="310" spans="1:10" s="36" customFormat="1" ht="13.5">
      <c r="A310" s="55" t="s">
        <v>408</v>
      </c>
      <c r="B310" s="53" t="s">
        <v>846</v>
      </c>
      <c r="C310" s="31" t="s">
        <v>7</v>
      </c>
      <c r="D310" s="19">
        <v>5</v>
      </c>
      <c r="E310" s="27">
        <v>60.45</v>
      </c>
      <c r="F310" s="27">
        <v>20.48</v>
      </c>
      <c r="G310" s="17">
        <f t="shared" si="20"/>
        <v>404.65</v>
      </c>
      <c r="H310" s="33">
        <f t="shared" si="22"/>
        <v>302.25</v>
      </c>
      <c r="I310" s="34">
        <f t="shared" si="23"/>
        <v>102.4</v>
      </c>
      <c r="J310" s="35"/>
    </row>
    <row r="311" spans="1:10" s="36" customFormat="1" ht="13.5">
      <c r="A311" s="55" t="s">
        <v>296</v>
      </c>
      <c r="B311" s="53" t="s">
        <v>847</v>
      </c>
      <c r="C311" s="31" t="s">
        <v>7</v>
      </c>
      <c r="D311" s="19">
        <v>5</v>
      </c>
      <c r="E311" s="27">
        <v>107.55</v>
      </c>
      <c r="F311" s="27">
        <v>27.4</v>
      </c>
      <c r="G311" s="17">
        <f t="shared" si="20"/>
        <v>674.75</v>
      </c>
      <c r="H311" s="33">
        <f t="shared" si="22"/>
        <v>537.75</v>
      </c>
      <c r="I311" s="34">
        <f t="shared" si="23"/>
        <v>137</v>
      </c>
      <c r="J311" s="35"/>
    </row>
    <row r="312" spans="1:10" s="36" customFormat="1" ht="13.5">
      <c r="A312" s="55" t="s">
        <v>569</v>
      </c>
      <c r="B312" s="53" t="s">
        <v>121</v>
      </c>
      <c r="C312" s="31" t="s">
        <v>7</v>
      </c>
      <c r="D312" s="19">
        <v>5</v>
      </c>
      <c r="E312" s="28">
        <v>62.144763670064876</v>
      </c>
      <c r="F312" s="28">
        <v>15.825236329935125</v>
      </c>
      <c r="G312" s="17">
        <f t="shared" si="20"/>
        <v>389.85</v>
      </c>
      <c r="H312" s="33">
        <f t="shared" si="22"/>
        <v>310.72381835032439</v>
      </c>
      <c r="I312" s="34">
        <f t="shared" si="23"/>
        <v>79.12618164967563</v>
      </c>
      <c r="J312" s="35"/>
    </row>
    <row r="313" spans="1:10" s="36" customFormat="1" ht="13.5">
      <c r="A313" s="55" t="s">
        <v>570</v>
      </c>
      <c r="B313" s="40" t="s">
        <v>122</v>
      </c>
      <c r="C313" s="31" t="s">
        <v>7</v>
      </c>
      <c r="D313" s="19">
        <v>5</v>
      </c>
      <c r="E313" s="27">
        <v>32.19</v>
      </c>
      <c r="F313" s="27">
        <v>9.81</v>
      </c>
      <c r="G313" s="17">
        <f t="shared" si="20"/>
        <v>210</v>
      </c>
      <c r="H313" s="33">
        <f t="shared" si="22"/>
        <v>160.94999999999999</v>
      </c>
      <c r="I313" s="34">
        <f t="shared" si="23"/>
        <v>49.050000000000004</v>
      </c>
      <c r="J313" s="35"/>
    </row>
    <row r="314" spans="1:10" s="36" customFormat="1" ht="27">
      <c r="A314" s="55" t="s">
        <v>297</v>
      </c>
      <c r="B314" s="53" t="s">
        <v>848</v>
      </c>
      <c r="C314" s="31" t="s">
        <v>7</v>
      </c>
      <c r="D314" s="19">
        <v>10</v>
      </c>
      <c r="E314" s="27">
        <v>569.13</v>
      </c>
      <c r="F314" s="27">
        <v>247.36</v>
      </c>
      <c r="G314" s="17">
        <f t="shared" si="20"/>
        <v>8164.9000000000005</v>
      </c>
      <c r="H314" s="33">
        <f t="shared" si="22"/>
        <v>5691.3</v>
      </c>
      <c r="I314" s="34">
        <f t="shared" si="23"/>
        <v>2473.6000000000004</v>
      </c>
      <c r="J314" s="35"/>
    </row>
    <row r="315" spans="1:10" s="36" customFormat="1" ht="27">
      <c r="A315" s="55" t="s">
        <v>298</v>
      </c>
      <c r="B315" s="53" t="s">
        <v>849</v>
      </c>
      <c r="C315" s="31" t="s">
        <v>7</v>
      </c>
      <c r="D315" s="19">
        <v>2</v>
      </c>
      <c r="E315" s="27">
        <v>373.29</v>
      </c>
      <c r="F315" s="27">
        <v>224.48</v>
      </c>
      <c r="G315" s="17">
        <f t="shared" si="20"/>
        <v>1195.54</v>
      </c>
      <c r="H315" s="33">
        <f t="shared" si="22"/>
        <v>746.58</v>
      </c>
      <c r="I315" s="34">
        <f t="shared" si="23"/>
        <v>448.96</v>
      </c>
      <c r="J315" s="35"/>
    </row>
    <row r="316" spans="1:10" s="36" customFormat="1" ht="13.5">
      <c r="A316" s="55" t="s">
        <v>571</v>
      </c>
      <c r="B316" s="53" t="s">
        <v>552</v>
      </c>
      <c r="C316" s="31" t="s">
        <v>7</v>
      </c>
      <c r="D316" s="19">
        <v>2</v>
      </c>
      <c r="E316" s="28">
        <v>122.96536623966966</v>
      </c>
      <c r="F316" s="28">
        <v>81.984633760330325</v>
      </c>
      <c r="G316" s="17">
        <f t="shared" si="20"/>
        <v>409.9</v>
      </c>
      <c r="H316" s="33">
        <f t="shared" si="22"/>
        <v>245.93073247933933</v>
      </c>
      <c r="I316" s="34">
        <f t="shared" si="23"/>
        <v>163.96926752066065</v>
      </c>
      <c r="J316" s="35"/>
    </row>
    <row r="317" spans="1:10" s="49" customFormat="1" ht="13.5">
      <c r="A317" s="55" t="s">
        <v>572</v>
      </c>
      <c r="B317" s="53" t="s">
        <v>636</v>
      </c>
      <c r="C317" s="31" t="s">
        <v>7</v>
      </c>
      <c r="D317" s="19">
        <v>10</v>
      </c>
      <c r="E317" s="104">
        <v>20.48</v>
      </c>
      <c r="F317" s="104">
        <v>2.04</v>
      </c>
      <c r="G317" s="18">
        <f t="shared" ref="G317:G380" si="24">(D317*E317)+(D317*F317)</f>
        <v>225.20000000000002</v>
      </c>
      <c r="H317" s="33">
        <f t="shared" si="22"/>
        <v>204.8</v>
      </c>
      <c r="I317" s="34">
        <f t="shared" si="23"/>
        <v>20.399999999999999</v>
      </c>
      <c r="J317" s="48"/>
    </row>
    <row r="318" spans="1:10" s="49" customFormat="1" ht="13.5">
      <c r="A318" s="55" t="s">
        <v>299</v>
      </c>
      <c r="B318" s="53" t="s">
        <v>123</v>
      </c>
      <c r="C318" s="47" t="s">
        <v>7</v>
      </c>
      <c r="D318" s="19">
        <v>10</v>
      </c>
      <c r="E318" s="104">
        <v>830.63</v>
      </c>
      <c r="F318" s="104">
        <v>55.14</v>
      </c>
      <c r="G318" s="18">
        <f t="shared" si="24"/>
        <v>8857.6999999999989</v>
      </c>
      <c r="H318" s="33">
        <f t="shared" si="22"/>
        <v>8306.2999999999993</v>
      </c>
      <c r="I318" s="34">
        <f t="shared" si="23"/>
        <v>551.4</v>
      </c>
      <c r="J318" s="48"/>
    </row>
    <row r="319" spans="1:10" s="36" customFormat="1" ht="27">
      <c r="A319" s="55" t="s">
        <v>300</v>
      </c>
      <c r="B319" s="53" t="s">
        <v>553</v>
      </c>
      <c r="C319" s="31" t="s">
        <v>7</v>
      </c>
      <c r="D319" s="19">
        <v>2</v>
      </c>
      <c r="E319" s="27">
        <v>517.5</v>
      </c>
      <c r="F319" s="27">
        <v>38.229999999999997</v>
      </c>
      <c r="G319" s="17">
        <f t="shared" si="24"/>
        <v>1111.46</v>
      </c>
      <c r="H319" s="33">
        <f t="shared" si="22"/>
        <v>1035</v>
      </c>
      <c r="I319" s="34">
        <f t="shared" si="23"/>
        <v>76.459999999999994</v>
      </c>
      <c r="J319" s="35"/>
    </row>
    <row r="320" spans="1:10" s="49" customFormat="1" ht="13.5">
      <c r="A320" s="55" t="s">
        <v>407</v>
      </c>
      <c r="B320" s="53" t="s">
        <v>554</v>
      </c>
      <c r="C320" s="47" t="s">
        <v>7</v>
      </c>
      <c r="D320" s="19">
        <v>2</v>
      </c>
      <c r="E320" s="104">
        <v>485.86</v>
      </c>
      <c r="F320" s="104">
        <v>25.59</v>
      </c>
      <c r="G320" s="18">
        <f t="shared" si="24"/>
        <v>1022.9</v>
      </c>
      <c r="H320" s="33">
        <f t="shared" si="22"/>
        <v>971.72</v>
      </c>
      <c r="I320" s="34">
        <f t="shared" si="23"/>
        <v>51.18</v>
      </c>
      <c r="J320" s="48"/>
    </row>
    <row r="321" spans="1:10" s="36" customFormat="1" ht="13.5">
      <c r="A321" s="55" t="s">
        <v>301</v>
      </c>
      <c r="B321" s="53" t="s">
        <v>124</v>
      </c>
      <c r="C321" s="31" t="s">
        <v>7</v>
      </c>
      <c r="D321" s="19">
        <v>2</v>
      </c>
      <c r="E321" s="28">
        <v>79.996365422396849</v>
      </c>
      <c r="F321" s="28">
        <v>8.8836345776031447</v>
      </c>
      <c r="G321" s="17">
        <f t="shared" si="24"/>
        <v>177.76</v>
      </c>
      <c r="H321" s="33">
        <f t="shared" si="22"/>
        <v>159.9927308447937</v>
      </c>
      <c r="I321" s="34">
        <f t="shared" si="23"/>
        <v>17.767269155206289</v>
      </c>
      <c r="J321" s="35"/>
    </row>
    <row r="322" spans="1:10" s="49" customFormat="1" ht="13.5">
      <c r="A322" s="55" t="s">
        <v>302</v>
      </c>
      <c r="B322" s="53" t="s">
        <v>125</v>
      </c>
      <c r="C322" s="47" t="s">
        <v>7</v>
      </c>
      <c r="D322" s="19">
        <v>2</v>
      </c>
      <c r="E322" s="104">
        <v>30.81</v>
      </c>
      <c r="F322" s="104">
        <v>6.73</v>
      </c>
      <c r="G322" s="18">
        <f t="shared" si="24"/>
        <v>75.08</v>
      </c>
      <c r="H322" s="33">
        <f t="shared" si="22"/>
        <v>61.62</v>
      </c>
      <c r="I322" s="34">
        <f t="shared" si="23"/>
        <v>13.46</v>
      </c>
      <c r="J322" s="48"/>
    </row>
    <row r="323" spans="1:10" s="49" customFormat="1" ht="13.5">
      <c r="A323" s="55" t="s">
        <v>303</v>
      </c>
      <c r="B323" s="56" t="s">
        <v>671</v>
      </c>
      <c r="C323" s="47" t="s">
        <v>7</v>
      </c>
      <c r="D323" s="19">
        <v>13</v>
      </c>
      <c r="E323" s="104">
        <v>110.11</v>
      </c>
      <c r="F323" s="104">
        <v>2.3199999999999998</v>
      </c>
      <c r="G323" s="18">
        <f t="shared" si="24"/>
        <v>1461.5900000000001</v>
      </c>
      <c r="H323" s="33">
        <f t="shared" si="22"/>
        <v>1431.43</v>
      </c>
      <c r="I323" s="34">
        <f t="shared" si="23"/>
        <v>30.159999999999997</v>
      </c>
      <c r="J323" s="48"/>
    </row>
    <row r="324" spans="1:10" s="49" customFormat="1" ht="13.5">
      <c r="A324" s="55" t="s">
        <v>304</v>
      </c>
      <c r="B324" s="53" t="s">
        <v>670</v>
      </c>
      <c r="C324" s="47" t="s">
        <v>7</v>
      </c>
      <c r="D324" s="19">
        <v>5</v>
      </c>
      <c r="E324" s="104">
        <v>98.34</v>
      </c>
      <c r="F324" s="104">
        <v>4.05</v>
      </c>
      <c r="G324" s="18">
        <f t="shared" si="24"/>
        <v>511.95000000000005</v>
      </c>
      <c r="H324" s="33">
        <f t="shared" si="22"/>
        <v>491.70000000000005</v>
      </c>
      <c r="I324" s="34">
        <f t="shared" si="23"/>
        <v>20.25</v>
      </c>
      <c r="J324" s="48"/>
    </row>
    <row r="325" spans="1:10" s="49" customFormat="1" ht="13.5">
      <c r="A325" s="55" t="s">
        <v>305</v>
      </c>
      <c r="B325" s="53" t="s">
        <v>676</v>
      </c>
      <c r="C325" s="47" t="s">
        <v>7</v>
      </c>
      <c r="D325" s="19">
        <v>10</v>
      </c>
      <c r="E325" s="104">
        <v>39.92</v>
      </c>
      <c r="F325" s="104">
        <v>3.7</v>
      </c>
      <c r="G325" s="18">
        <f t="shared" si="24"/>
        <v>436.20000000000005</v>
      </c>
      <c r="H325" s="33">
        <f t="shared" si="22"/>
        <v>399.20000000000005</v>
      </c>
      <c r="I325" s="34">
        <f t="shared" si="23"/>
        <v>37</v>
      </c>
      <c r="J325" s="48"/>
    </row>
    <row r="326" spans="1:10" s="49" customFormat="1" ht="13.5">
      <c r="A326" s="55" t="s">
        <v>306</v>
      </c>
      <c r="B326" s="53" t="s">
        <v>673</v>
      </c>
      <c r="C326" s="47" t="s">
        <v>7</v>
      </c>
      <c r="D326" s="19">
        <v>10</v>
      </c>
      <c r="E326" s="104">
        <v>73.900000000000006</v>
      </c>
      <c r="F326" s="104">
        <v>3.7</v>
      </c>
      <c r="G326" s="18">
        <f t="shared" si="24"/>
        <v>776</v>
      </c>
      <c r="H326" s="33">
        <f t="shared" si="22"/>
        <v>739</v>
      </c>
      <c r="I326" s="34">
        <f t="shared" si="23"/>
        <v>37</v>
      </c>
      <c r="J326" s="48"/>
    </row>
    <row r="327" spans="1:10" s="36" customFormat="1" ht="13.5">
      <c r="A327" s="55" t="s">
        <v>307</v>
      </c>
      <c r="B327" s="40" t="s">
        <v>672</v>
      </c>
      <c r="C327" s="31" t="s">
        <v>7</v>
      </c>
      <c r="D327" s="19">
        <v>5</v>
      </c>
      <c r="E327" s="27">
        <v>90.05</v>
      </c>
      <c r="F327" s="27">
        <v>3.51</v>
      </c>
      <c r="G327" s="17">
        <f t="shared" si="24"/>
        <v>467.8</v>
      </c>
      <c r="H327" s="33">
        <f t="shared" si="22"/>
        <v>450.25</v>
      </c>
      <c r="I327" s="34">
        <f t="shared" si="23"/>
        <v>17.549999999999997</v>
      </c>
      <c r="J327" s="35"/>
    </row>
    <row r="328" spans="1:10" s="36" customFormat="1" ht="13.5">
      <c r="A328" s="55" t="s">
        <v>308</v>
      </c>
      <c r="B328" s="30" t="s">
        <v>674</v>
      </c>
      <c r="C328" s="31" t="s">
        <v>7</v>
      </c>
      <c r="D328" s="20">
        <v>3</v>
      </c>
      <c r="E328" s="27">
        <v>159.57</v>
      </c>
      <c r="F328" s="27">
        <v>3.51</v>
      </c>
      <c r="G328" s="17">
        <f t="shared" si="24"/>
        <v>489.23999999999995</v>
      </c>
      <c r="H328" s="33">
        <f t="shared" si="22"/>
        <v>478.71</v>
      </c>
      <c r="I328" s="34">
        <f t="shared" si="23"/>
        <v>10.53</v>
      </c>
      <c r="J328" s="35"/>
    </row>
    <row r="329" spans="1:10" s="36" customFormat="1" ht="13.5">
      <c r="A329" s="55" t="s">
        <v>309</v>
      </c>
      <c r="B329" s="30" t="s">
        <v>675</v>
      </c>
      <c r="C329" s="31" t="s">
        <v>7</v>
      </c>
      <c r="D329" s="20">
        <v>3</v>
      </c>
      <c r="E329" s="27">
        <v>153</v>
      </c>
      <c r="F329" s="27">
        <v>5.27</v>
      </c>
      <c r="G329" s="17">
        <f t="shared" si="24"/>
        <v>474.81</v>
      </c>
      <c r="H329" s="33">
        <f t="shared" si="22"/>
        <v>459</v>
      </c>
      <c r="I329" s="34">
        <f t="shared" si="23"/>
        <v>15.809999999999999</v>
      </c>
      <c r="J329" s="35"/>
    </row>
    <row r="330" spans="1:10" s="36" customFormat="1" ht="13.5">
      <c r="A330" s="55" t="s">
        <v>406</v>
      </c>
      <c r="B330" s="53" t="s">
        <v>126</v>
      </c>
      <c r="C330" s="31" t="s">
        <v>7</v>
      </c>
      <c r="D330" s="19">
        <v>10</v>
      </c>
      <c r="E330" s="27">
        <v>29.57</v>
      </c>
      <c r="F330" s="27">
        <v>26.38</v>
      </c>
      <c r="G330" s="17">
        <f t="shared" si="24"/>
        <v>559.5</v>
      </c>
      <c r="H330" s="33">
        <f t="shared" si="22"/>
        <v>295.7</v>
      </c>
      <c r="I330" s="34">
        <f t="shared" si="23"/>
        <v>263.8</v>
      </c>
      <c r="J330" s="35"/>
    </row>
    <row r="331" spans="1:10" s="36" customFormat="1" ht="13.5">
      <c r="A331" s="55" t="s">
        <v>310</v>
      </c>
      <c r="B331" s="40" t="s">
        <v>449</v>
      </c>
      <c r="C331" s="31" t="s">
        <v>24</v>
      </c>
      <c r="D331" s="19">
        <v>10</v>
      </c>
      <c r="E331" s="27">
        <v>15.68</v>
      </c>
      <c r="F331" s="27">
        <v>8.3699999999999992</v>
      </c>
      <c r="G331" s="17">
        <f t="shared" si="24"/>
        <v>240.5</v>
      </c>
      <c r="H331" s="33">
        <f t="shared" si="22"/>
        <v>156.80000000000001</v>
      </c>
      <c r="I331" s="34">
        <f t="shared" si="23"/>
        <v>83.699999999999989</v>
      </c>
      <c r="J331" s="35"/>
    </row>
    <row r="332" spans="1:10" s="36" customFormat="1" ht="13.5">
      <c r="A332" s="55" t="s">
        <v>311</v>
      </c>
      <c r="B332" s="54" t="s">
        <v>897</v>
      </c>
      <c r="C332" s="31" t="s">
        <v>24</v>
      </c>
      <c r="D332" s="19">
        <v>25</v>
      </c>
      <c r="E332" s="27">
        <v>6.85</v>
      </c>
      <c r="F332" s="27">
        <v>4.71</v>
      </c>
      <c r="G332" s="17">
        <f>(D332*E332)+(D332*F332)</f>
        <v>289</v>
      </c>
      <c r="H332" s="33">
        <f t="shared" si="22"/>
        <v>171.25</v>
      </c>
      <c r="I332" s="34">
        <f t="shared" si="23"/>
        <v>117.75</v>
      </c>
      <c r="J332" s="35"/>
    </row>
    <row r="333" spans="1:10" s="36" customFormat="1" ht="13.5">
      <c r="A333" s="55" t="s">
        <v>312</v>
      </c>
      <c r="B333" s="54" t="s">
        <v>127</v>
      </c>
      <c r="C333" s="31" t="s">
        <v>24</v>
      </c>
      <c r="D333" s="19">
        <v>25</v>
      </c>
      <c r="E333" s="27">
        <v>13.87</v>
      </c>
      <c r="F333" s="27">
        <v>4.7</v>
      </c>
      <c r="G333" s="17">
        <f t="shared" si="24"/>
        <v>464.25</v>
      </c>
      <c r="H333" s="33">
        <f t="shared" si="22"/>
        <v>346.75</v>
      </c>
      <c r="I333" s="34">
        <f t="shared" si="23"/>
        <v>117.5</v>
      </c>
      <c r="J333" s="35"/>
    </row>
    <row r="334" spans="1:10" s="36" customFormat="1" ht="13.5">
      <c r="A334" s="55" t="s">
        <v>313</v>
      </c>
      <c r="B334" s="54" t="s">
        <v>128</v>
      </c>
      <c r="C334" s="31" t="s">
        <v>24</v>
      </c>
      <c r="D334" s="19">
        <v>15</v>
      </c>
      <c r="E334" s="27">
        <v>20.05</v>
      </c>
      <c r="F334" s="27">
        <v>6.68</v>
      </c>
      <c r="G334" s="17">
        <f t="shared" si="24"/>
        <v>400.95</v>
      </c>
      <c r="H334" s="33">
        <f t="shared" si="22"/>
        <v>300.75</v>
      </c>
      <c r="I334" s="34">
        <f t="shared" si="23"/>
        <v>100.19999999999999</v>
      </c>
      <c r="J334" s="35"/>
    </row>
    <row r="335" spans="1:10" s="36" customFormat="1" ht="13.5">
      <c r="A335" s="55" t="s">
        <v>314</v>
      </c>
      <c r="B335" s="54" t="s">
        <v>129</v>
      </c>
      <c r="C335" s="31" t="s">
        <v>24</v>
      </c>
      <c r="D335" s="19">
        <v>10</v>
      </c>
      <c r="E335" s="27">
        <v>60.15</v>
      </c>
      <c r="F335" s="27">
        <v>10.87</v>
      </c>
      <c r="G335" s="17">
        <f t="shared" si="24"/>
        <v>710.2</v>
      </c>
      <c r="H335" s="33">
        <f t="shared" ref="H335:H338" si="25">E335*D335</f>
        <v>601.5</v>
      </c>
      <c r="I335" s="34">
        <f t="shared" si="23"/>
        <v>108.69999999999999</v>
      </c>
      <c r="J335" s="35"/>
    </row>
    <row r="336" spans="1:10" s="36" customFormat="1" ht="13.5">
      <c r="A336" s="55" t="s">
        <v>315</v>
      </c>
      <c r="B336" s="54" t="s">
        <v>898</v>
      </c>
      <c r="C336" s="31" t="s">
        <v>24</v>
      </c>
      <c r="D336" s="19">
        <v>10</v>
      </c>
      <c r="E336" s="27">
        <v>114.22</v>
      </c>
      <c r="F336" s="27">
        <v>19.059999999999999</v>
      </c>
      <c r="G336" s="17">
        <f>(D336*E336)+(D336*F336)</f>
        <v>1332.8</v>
      </c>
      <c r="H336" s="33">
        <f t="shared" si="25"/>
        <v>1142.2</v>
      </c>
      <c r="I336" s="34">
        <f t="shared" si="23"/>
        <v>190.6</v>
      </c>
      <c r="J336" s="35"/>
    </row>
    <row r="337" spans="1:10" s="49" customFormat="1" ht="27">
      <c r="A337" s="55" t="s">
        <v>316</v>
      </c>
      <c r="B337" s="53" t="s">
        <v>427</v>
      </c>
      <c r="C337" s="47" t="s">
        <v>24</v>
      </c>
      <c r="D337" s="22">
        <v>10</v>
      </c>
      <c r="E337" s="104">
        <v>94.88</v>
      </c>
      <c r="F337" s="104">
        <v>2.81</v>
      </c>
      <c r="G337" s="18">
        <f t="shared" si="24"/>
        <v>976.9</v>
      </c>
      <c r="H337" s="33">
        <f t="shared" si="25"/>
        <v>948.8</v>
      </c>
      <c r="I337" s="34">
        <f t="shared" si="23"/>
        <v>28.1</v>
      </c>
      <c r="J337" s="48"/>
    </row>
    <row r="338" spans="1:10" s="36" customFormat="1" ht="13.5">
      <c r="A338" s="55" t="s">
        <v>317</v>
      </c>
      <c r="B338" s="30" t="s">
        <v>850</v>
      </c>
      <c r="C338" s="31" t="s">
        <v>7</v>
      </c>
      <c r="D338" s="19">
        <v>5</v>
      </c>
      <c r="E338" s="27">
        <v>263.7</v>
      </c>
      <c r="F338" s="27">
        <v>32.76</v>
      </c>
      <c r="G338" s="17">
        <f t="shared" si="24"/>
        <v>1482.3</v>
      </c>
      <c r="H338" s="33">
        <f t="shared" si="25"/>
        <v>1318.5</v>
      </c>
      <c r="I338" s="34">
        <f t="shared" ref="I338" si="26">F338*D338</f>
        <v>163.79999999999998</v>
      </c>
      <c r="J338" s="35"/>
    </row>
    <row r="339" spans="1:10" s="36" customFormat="1" ht="13.5">
      <c r="A339" s="63">
        <v>19</v>
      </c>
      <c r="B339" s="64" t="s">
        <v>130</v>
      </c>
      <c r="C339" s="65"/>
      <c r="D339" s="65"/>
      <c r="E339" s="66"/>
      <c r="F339" s="66"/>
      <c r="G339" s="67"/>
      <c r="H339" s="85"/>
      <c r="I339" s="86"/>
      <c r="J339" s="35"/>
    </row>
    <row r="340" spans="1:10" s="49" customFormat="1" ht="13.5">
      <c r="A340" s="52" t="s">
        <v>318</v>
      </c>
      <c r="B340" s="30" t="s">
        <v>677</v>
      </c>
      <c r="C340" s="47" t="s">
        <v>7</v>
      </c>
      <c r="D340" s="19">
        <v>10</v>
      </c>
      <c r="E340" s="104">
        <v>349.83</v>
      </c>
      <c r="F340" s="104">
        <v>214.22</v>
      </c>
      <c r="G340" s="18">
        <f t="shared" si="24"/>
        <v>5640.5</v>
      </c>
      <c r="H340" s="33">
        <f t="shared" ref="H340:H403" si="27">E340*D340</f>
        <v>3498.2999999999997</v>
      </c>
      <c r="I340" s="34">
        <f t="shared" ref="I340:I403" si="28">F340*D340</f>
        <v>2142.1999999999998</v>
      </c>
      <c r="J340" s="48"/>
    </row>
    <row r="341" spans="1:10" s="49" customFormat="1" ht="13.5">
      <c r="A341" s="52" t="s">
        <v>319</v>
      </c>
      <c r="B341" s="30" t="s">
        <v>131</v>
      </c>
      <c r="C341" s="47" t="s">
        <v>7</v>
      </c>
      <c r="D341" s="19">
        <v>10</v>
      </c>
      <c r="E341" s="104">
        <v>52.69</v>
      </c>
      <c r="F341" s="104">
        <v>22.03</v>
      </c>
      <c r="G341" s="18">
        <f t="shared" si="24"/>
        <v>747.2</v>
      </c>
      <c r="H341" s="33">
        <f t="shared" si="27"/>
        <v>526.9</v>
      </c>
      <c r="I341" s="34">
        <f t="shared" si="28"/>
        <v>220.3</v>
      </c>
      <c r="J341" s="48"/>
    </row>
    <row r="342" spans="1:10" s="49" customFormat="1" ht="13.5">
      <c r="A342" s="52" t="s">
        <v>320</v>
      </c>
      <c r="B342" s="30" t="s">
        <v>132</v>
      </c>
      <c r="C342" s="47" t="s">
        <v>7</v>
      </c>
      <c r="D342" s="19">
        <v>5</v>
      </c>
      <c r="E342" s="104">
        <v>96.42</v>
      </c>
      <c r="F342" s="104">
        <v>6.61</v>
      </c>
      <c r="G342" s="18">
        <f t="shared" si="24"/>
        <v>515.15</v>
      </c>
      <c r="H342" s="33">
        <f t="shared" si="27"/>
        <v>482.1</v>
      </c>
      <c r="I342" s="34">
        <f t="shared" si="28"/>
        <v>33.050000000000004</v>
      </c>
      <c r="J342" s="48"/>
    </row>
    <row r="343" spans="1:10" s="49" customFormat="1" ht="13.5">
      <c r="A343" s="52" t="s">
        <v>851</v>
      </c>
      <c r="B343" s="30" t="s">
        <v>852</v>
      </c>
      <c r="C343" s="47" t="s">
        <v>7</v>
      </c>
      <c r="D343" s="19">
        <v>10</v>
      </c>
      <c r="E343" s="104">
        <v>66.45</v>
      </c>
      <c r="F343" s="104">
        <v>199.37</v>
      </c>
      <c r="G343" s="18">
        <f t="shared" si="24"/>
        <v>2658.2</v>
      </c>
      <c r="H343" s="33">
        <f t="shared" si="27"/>
        <v>664.5</v>
      </c>
      <c r="I343" s="34">
        <f t="shared" si="28"/>
        <v>1993.7</v>
      </c>
      <c r="J343" s="48"/>
    </row>
    <row r="344" spans="1:10" s="36" customFormat="1" ht="13.5">
      <c r="A344" s="63">
        <v>20</v>
      </c>
      <c r="B344" s="64" t="s">
        <v>133</v>
      </c>
      <c r="C344" s="65"/>
      <c r="D344" s="65"/>
      <c r="E344" s="66"/>
      <c r="F344" s="66"/>
      <c r="G344" s="67"/>
      <c r="H344" s="85"/>
      <c r="I344" s="86"/>
      <c r="J344" s="35"/>
    </row>
    <row r="345" spans="1:10" s="49" customFormat="1" ht="13.5">
      <c r="A345" s="52" t="s">
        <v>321</v>
      </c>
      <c r="B345" s="30" t="s">
        <v>134</v>
      </c>
      <c r="C345" s="47" t="s">
        <v>7</v>
      </c>
      <c r="D345" s="19">
        <v>20</v>
      </c>
      <c r="E345" s="104">
        <v>6.4</v>
      </c>
      <c r="F345" s="104">
        <v>2.54</v>
      </c>
      <c r="G345" s="18">
        <f t="shared" si="24"/>
        <v>178.8</v>
      </c>
      <c r="H345" s="33">
        <f t="shared" si="27"/>
        <v>128</v>
      </c>
      <c r="I345" s="34">
        <f t="shared" si="28"/>
        <v>50.8</v>
      </c>
      <c r="J345" s="48"/>
    </row>
    <row r="346" spans="1:10" s="36" customFormat="1" ht="13.5">
      <c r="A346" s="52" t="s">
        <v>580</v>
      </c>
      <c r="B346" s="53" t="s">
        <v>853</v>
      </c>
      <c r="C346" s="31" t="s">
        <v>7</v>
      </c>
      <c r="D346" s="19">
        <v>5</v>
      </c>
      <c r="E346" s="27">
        <v>16.11</v>
      </c>
      <c r="F346" s="27">
        <v>10.75</v>
      </c>
      <c r="G346" s="17">
        <f t="shared" si="24"/>
        <v>134.30000000000001</v>
      </c>
      <c r="H346" s="33">
        <f t="shared" si="27"/>
        <v>80.55</v>
      </c>
      <c r="I346" s="34">
        <f t="shared" si="28"/>
        <v>53.75</v>
      </c>
      <c r="J346" s="35"/>
    </row>
    <row r="347" spans="1:10" s="36" customFormat="1" ht="13.5">
      <c r="A347" s="52" t="s">
        <v>581</v>
      </c>
      <c r="B347" s="53" t="s">
        <v>854</v>
      </c>
      <c r="C347" s="31" t="s">
        <v>7</v>
      </c>
      <c r="D347" s="19">
        <v>5</v>
      </c>
      <c r="E347" s="27">
        <v>29.35</v>
      </c>
      <c r="F347" s="27">
        <v>19.57</v>
      </c>
      <c r="G347" s="17">
        <f t="shared" si="24"/>
        <v>244.6</v>
      </c>
      <c r="H347" s="33">
        <f t="shared" si="27"/>
        <v>146.75</v>
      </c>
      <c r="I347" s="34">
        <f t="shared" si="28"/>
        <v>97.85</v>
      </c>
      <c r="J347" s="35"/>
    </row>
    <row r="348" spans="1:10" s="36" customFormat="1" ht="27">
      <c r="A348" s="52" t="s">
        <v>582</v>
      </c>
      <c r="B348" s="53" t="s">
        <v>855</v>
      </c>
      <c r="C348" s="31" t="s">
        <v>7</v>
      </c>
      <c r="D348" s="19">
        <v>15</v>
      </c>
      <c r="E348" s="28">
        <v>68.92</v>
      </c>
      <c r="F348" s="28">
        <v>2.8</v>
      </c>
      <c r="G348" s="17">
        <f t="shared" si="24"/>
        <v>1075.8</v>
      </c>
      <c r="H348" s="33">
        <f t="shared" si="27"/>
        <v>1033.8</v>
      </c>
      <c r="I348" s="34">
        <f t="shared" si="28"/>
        <v>42</v>
      </c>
      <c r="J348" s="35"/>
    </row>
    <row r="349" spans="1:10" s="36" customFormat="1" ht="13.5">
      <c r="A349" s="52" t="s">
        <v>322</v>
      </c>
      <c r="B349" s="53" t="s">
        <v>135</v>
      </c>
      <c r="C349" s="31" t="s">
        <v>7</v>
      </c>
      <c r="D349" s="19">
        <v>5</v>
      </c>
      <c r="E349" s="28">
        <v>75.540000000000006</v>
      </c>
      <c r="F349" s="28">
        <v>13.34</v>
      </c>
      <c r="G349" s="17">
        <f t="shared" si="24"/>
        <v>444.40000000000003</v>
      </c>
      <c r="H349" s="33">
        <f t="shared" si="27"/>
        <v>377.70000000000005</v>
      </c>
      <c r="I349" s="34">
        <f t="shared" si="28"/>
        <v>66.7</v>
      </c>
      <c r="J349" s="35"/>
    </row>
    <row r="350" spans="1:10" s="36" customFormat="1" ht="13.5">
      <c r="A350" s="52" t="s">
        <v>323</v>
      </c>
      <c r="B350" s="30" t="s">
        <v>136</v>
      </c>
      <c r="C350" s="31" t="s">
        <v>7</v>
      </c>
      <c r="D350" s="19">
        <v>25</v>
      </c>
      <c r="E350" s="27">
        <v>95.92</v>
      </c>
      <c r="F350" s="27">
        <v>13.6</v>
      </c>
      <c r="G350" s="17">
        <f t="shared" si="24"/>
        <v>2738</v>
      </c>
      <c r="H350" s="33">
        <f t="shared" si="27"/>
        <v>2398</v>
      </c>
      <c r="I350" s="34">
        <f t="shared" si="28"/>
        <v>340</v>
      </c>
      <c r="J350" s="35"/>
    </row>
    <row r="351" spans="1:10" s="36" customFormat="1" ht="13.5">
      <c r="A351" s="52" t="s">
        <v>324</v>
      </c>
      <c r="B351" s="30" t="s">
        <v>137</v>
      </c>
      <c r="C351" s="31" t="s">
        <v>7</v>
      </c>
      <c r="D351" s="19">
        <v>50</v>
      </c>
      <c r="E351" s="27">
        <v>27.01</v>
      </c>
      <c r="F351" s="27">
        <v>6.8</v>
      </c>
      <c r="G351" s="17">
        <f>(D351*E351)+(D351*F351)</f>
        <v>1690.5</v>
      </c>
      <c r="H351" s="33">
        <f t="shared" si="27"/>
        <v>1350.5</v>
      </c>
      <c r="I351" s="34">
        <f t="shared" si="28"/>
        <v>340</v>
      </c>
      <c r="J351" s="35"/>
    </row>
    <row r="352" spans="1:10" s="36" customFormat="1" ht="13.5">
      <c r="A352" s="52" t="s">
        <v>583</v>
      </c>
      <c r="B352" s="40" t="s">
        <v>856</v>
      </c>
      <c r="C352" s="31" t="s">
        <v>7</v>
      </c>
      <c r="D352" s="19">
        <v>6</v>
      </c>
      <c r="E352" s="27">
        <v>207.42</v>
      </c>
      <c r="F352" s="27">
        <v>28.16</v>
      </c>
      <c r="G352" s="17">
        <f t="shared" ref="G352:G355" si="29">(D352*E352)+(D352*F352)</f>
        <v>1413.48</v>
      </c>
      <c r="H352" s="33">
        <f t="shared" si="27"/>
        <v>1244.52</v>
      </c>
      <c r="I352" s="34">
        <f t="shared" si="28"/>
        <v>168.96</v>
      </c>
      <c r="J352" s="35"/>
    </row>
    <row r="353" spans="1:10" s="49" customFormat="1" ht="13.5">
      <c r="A353" s="52" t="s">
        <v>325</v>
      </c>
      <c r="B353" s="30" t="s">
        <v>138</v>
      </c>
      <c r="C353" s="47" t="s">
        <v>7</v>
      </c>
      <c r="D353" s="19">
        <v>6</v>
      </c>
      <c r="E353" s="104">
        <v>151.44999999999999</v>
      </c>
      <c r="F353" s="104">
        <v>4.18</v>
      </c>
      <c r="G353" s="17">
        <f t="shared" si="29"/>
        <v>933.78</v>
      </c>
      <c r="H353" s="33">
        <f t="shared" si="27"/>
        <v>908.69999999999993</v>
      </c>
      <c r="I353" s="34">
        <f t="shared" si="28"/>
        <v>25.08</v>
      </c>
      <c r="J353" s="48"/>
    </row>
    <row r="354" spans="1:10" s="49" customFormat="1" ht="13.5">
      <c r="A354" s="52" t="s">
        <v>405</v>
      </c>
      <c r="B354" s="30" t="s">
        <v>139</v>
      </c>
      <c r="C354" s="47" t="s">
        <v>7</v>
      </c>
      <c r="D354" s="19">
        <v>6</v>
      </c>
      <c r="E354" s="104">
        <v>181.67</v>
      </c>
      <c r="F354" s="104">
        <v>6.19</v>
      </c>
      <c r="G354" s="17">
        <f t="shared" si="29"/>
        <v>1127.1600000000001</v>
      </c>
      <c r="H354" s="33">
        <f t="shared" si="27"/>
        <v>1090.02</v>
      </c>
      <c r="I354" s="34">
        <f t="shared" si="28"/>
        <v>37.14</v>
      </c>
      <c r="J354" s="48"/>
    </row>
    <row r="355" spans="1:10" s="36" customFormat="1" ht="13.5">
      <c r="A355" s="52" t="s">
        <v>584</v>
      </c>
      <c r="B355" s="50" t="s">
        <v>963</v>
      </c>
      <c r="C355" s="31" t="s">
        <v>24</v>
      </c>
      <c r="D355" s="19">
        <v>100</v>
      </c>
      <c r="E355" s="27">
        <v>13.462907474481398</v>
      </c>
      <c r="F355" s="27">
        <v>7.3870925255186046</v>
      </c>
      <c r="G355" s="17">
        <f t="shared" si="29"/>
        <v>2085.0000000000005</v>
      </c>
      <c r="H355" s="33">
        <f t="shared" si="27"/>
        <v>1346.2907474481399</v>
      </c>
      <c r="I355" s="34">
        <f t="shared" si="28"/>
        <v>738.70925255186046</v>
      </c>
      <c r="J355" s="35"/>
    </row>
    <row r="356" spans="1:10" s="36" customFormat="1" ht="13.5">
      <c r="A356" s="52" t="s">
        <v>585</v>
      </c>
      <c r="B356" s="50" t="s">
        <v>964</v>
      </c>
      <c r="C356" s="31" t="s">
        <v>24</v>
      </c>
      <c r="D356" s="19">
        <v>75</v>
      </c>
      <c r="E356" s="27">
        <v>18.368079800498752</v>
      </c>
      <c r="F356" s="27">
        <v>8.911920199501246</v>
      </c>
      <c r="G356" s="17">
        <f t="shared" si="24"/>
        <v>2045.9999999999998</v>
      </c>
      <c r="H356" s="33">
        <f t="shared" si="27"/>
        <v>1377.6059850374063</v>
      </c>
      <c r="I356" s="34">
        <f t="shared" si="28"/>
        <v>668.39401496259347</v>
      </c>
      <c r="J356" s="35"/>
    </row>
    <row r="357" spans="1:10" s="36" customFormat="1" ht="13.5">
      <c r="A357" s="52" t="s">
        <v>586</v>
      </c>
      <c r="B357" s="56" t="s">
        <v>965</v>
      </c>
      <c r="C357" s="31" t="s">
        <v>24</v>
      </c>
      <c r="D357" s="19">
        <v>50</v>
      </c>
      <c r="E357" s="27">
        <v>34.877835933568193</v>
      </c>
      <c r="F357" s="27">
        <v>11.592164066431806</v>
      </c>
      <c r="G357" s="17">
        <f t="shared" si="24"/>
        <v>2323.5</v>
      </c>
      <c r="H357" s="33">
        <f t="shared" si="27"/>
        <v>1743.8917966784097</v>
      </c>
      <c r="I357" s="34">
        <f t="shared" si="28"/>
        <v>579.60820332159028</v>
      </c>
      <c r="J357" s="35"/>
    </row>
    <row r="358" spans="1:10" s="36" customFormat="1" ht="27">
      <c r="A358" s="52" t="s">
        <v>587</v>
      </c>
      <c r="B358" s="53" t="s">
        <v>643</v>
      </c>
      <c r="C358" s="31" t="s">
        <v>24</v>
      </c>
      <c r="D358" s="22">
        <v>20</v>
      </c>
      <c r="E358" s="28">
        <v>78.94</v>
      </c>
      <c r="F358" s="28">
        <v>19.73</v>
      </c>
      <c r="G358" s="17">
        <f t="shared" si="24"/>
        <v>1973.4</v>
      </c>
      <c r="H358" s="33">
        <f t="shared" si="27"/>
        <v>1578.8</v>
      </c>
      <c r="I358" s="34">
        <f t="shared" si="28"/>
        <v>394.6</v>
      </c>
      <c r="J358" s="35"/>
    </row>
    <row r="359" spans="1:10" s="36" customFormat="1" ht="27">
      <c r="A359" s="52" t="s">
        <v>588</v>
      </c>
      <c r="B359" s="53" t="s">
        <v>644</v>
      </c>
      <c r="C359" s="31" t="s">
        <v>24</v>
      </c>
      <c r="D359" s="22">
        <v>20</v>
      </c>
      <c r="E359" s="28">
        <v>111.47</v>
      </c>
      <c r="F359" s="28">
        <v>27.87</v>
      </c>
      <c r="G359" s="17">
        <f t="shared" si="24"/>
        <v>2786.8</v>
      </c>
      <c r="H359" s="33">
        <f t="shared" si="27"/>
        <v>2229.4</v>
      </c>
      <c r="I359" s="34">
        <f t="shared" si="28"/>
        <v>557.4</v>
      </c>
      <c r="J359" s="35"/>
    </row>
    <row r="360" spans="1:10" s="36" customFormat="1" ht="27">
      <c r="A360" s="52" t="s">
        <v>589</v>
      </c>
      <c r="B360" s="53" t="s">
        <v>645</v>
      </c>
      <c r="C360" s="31" t="s">
        <v>24</v>
      </c>
      <c r="D360" s="22">
        <v>10</v>
      </c>
      <c r="E360" s="28">
        <v>124.85</v>
      </c>
      <c r="F360" s="28">
        <v>31.21</v>
      </c>
      <c r="G360" s="17">
        <f t="shared" si="24"/>
        <v>1560.6</v>
      </c>
      <c r="H360" s="33">
        <f t="shared" si="27"/>
        <v>1248.5</v>
      </c>
      <c r="I360" s="34">
        <f t="shared" si="28"/>
        <v>312.10000000000002</v>
      </c>
      <c r="J360" s="35"/>
    </row>
    <row r="361" spans="1:10" s="36" customFormat="1" ht="27">
      <c r="A361" s="52" t="s">
        <v>326</v>
      </c>
      <c r="B361" s="53" t="s">
        <v>626</v>
      </c>
      <c r="C361" s="31" t="s">
        <v>7</v>
      </c>
      <c r="D361" s="19">
        <v>2</v>
      </c>
      <c r="E361" s="27">
        <v>1250.9100000000001</v>
      </c>
      <c r="F361" s="27">
        <v>325.37</v>
      </c>
      <c r="G361" s="17">
        <f t="shared" si="24"/>
        <v>3152.5600000000004</v>
      </c>
      <c r="H361" s="33">
        <f t="shared" si="27"/>
        <v>2501.8200000000002</v>
      </c>
      <c r="I361" s="34">
        <f t="shared" si="28"/>
        <v>650.74</v>
      </c>
      <c r="J361" s="35"/>
    </row>
    <row r="362" spans="1:10" s="36" customFormat="1" ht="13.5">
      <c r="A362" s="52" t="s">
        <v>327</v>
      </c>
      <c r="B362" s="30" t="s">
        <v>678</v>
      </c>
      <c r="C362" s="31" t="s">
        <v>7</v>
      </c>
      <c r="D362" s="19">
        <v>10</v>
      </c>
      <c r="E362" s="28">
        <v>245.84</v>
      </c>
      <c r="F362" s="28">
        <v>81.95</v>
      </c>
      <c r="G362" s="17">
        <f t="shared" si="24"/>
        <v>3277.9</v>
      </c>
      <c r="H362" s="33">
        <f t="shared" si="27"/>
        <v>2458.4</v>
      </c>
      <c r="I362" s="34">
        <f t="shared" si="28"/>
        <v>819.5</v>
      </c>
      <c r="J362" s="35"/>
    </row>
    <row r="363" spans="1:10" s="36" customFormat="1" ht="13.5">
      <c r="A363" s="52" t="s">
        <v>328</v>
      </c>
      <c r="B363" s="40" t="s">
        <v>857</v>
      </c>
      <c r="C363" s="31" t="s">
        <v>24</v>
      </c>
      <c r="D363" s="19">
        <v>20</v>
      </c>
      <c r="E363" s="27">
        <v>11.72</v>
      </c>
      <c r="F363" s="27">
        <v>2.29</v>
      </c>
      <c r="G363" s="17">
        <f t="shared" si="24"/>
        <v>280.2</v>
      </c>
      <c r="H363" s="33">
        <f t="shared" si="27"/>
        <v>234.4</v>
      </c>
      <c r="I363" s="34">
        <f t="shared" si="28"/>
        <v>45.8</v>
      </c>
      <c r="J363" s="35"/>
    </row>
    <row r="364" spans="1:10" s="36" customFormat="1" ht="13.5">
      <c r="A364" s="52" t="s">
        <v>404</v>
      </c>
      <c r="B364" s="40" t="s">
        <v>140</v>
      </c>
      <c r="C364" s="31" t="s">
        <v>7</v>
      </c>
      <c r="D364" s="19">
        <v>150</v>
      </c>
      <c r="E364" s="27">
        <v>13</v>
      </c>
      <c r="F364" s="27">
        <v>6.87</v>
      </c>
      <c r="G364" s="17">
        <f t="shared" si="24"/>
        <v>2980.5</v>
      </c>
      <c r="H364" s="33">
        <f t="shared" si="27"/>
        <v>1950</v>
      </c>
      <c r="I364" s="34">
        <f t="shared" si="28"/>
        <v>1030.5</v>
      </c>
      <c r="J364" s="35"/>
    </row>
    <row r="365" spans="1:10" s="49" customFormat="1" ht="13.5">
      <c r="A365" s="52" t="s">
        <v>329</v>
      </c>
      <c r="B365" s="30" t="s">
        <v>858</v>
      </c>
      <c r="C365" s="47" t="s">
        <v>7</v>
      </c>
      <c r="D365" s="20">
        <v>150</v>
      </c>
      <c r="E365" s="104">
        <v>11.96</v>
      </c>
      <c r="F365" s="104">
        <v>6.87</v>
      </c>
      <c r="G365" s="18">
        <f t="shared" si="24"/>
        <v>2824.5</v>
      </c>
      <c r="H365" s="33">
        <f t="shared" si="27"/>
        <v>1794.0000000000002</v>
      </c>
      <c r="I365" s="34">
        <f t="shared" si="28"/>
        <v>1030.5</v>
      </c>
      <c r="J365" s="48"/>
    </row>
    <row r="366" spans="1:10" s="49" customFormat="1" ht="13.5">
      <c r="A366" s="52" t="s">
        <v>330</v>
      </c>
      <c r="B366" s="30" t="s">
        <v>141</v>
      </c>
      <c r="C366" s="47" t="s">
        <v>7</v>
      </c>
      <c r="D366" s="19">
        <v>10</v>
      </c>
      <c r="E366" s="104">
        <v>8.5399999999999991</v>
      </c>
      <c r="F366" s="104">
        <v>4.58</v>
      </c>
      <c r="G366" s="18">
        <f t="shared" si="24"/>
        <v>131.19999999999999</v>
      </c>
      <c r="H366" s="33">
        <f t="shared" si="27"/>
        <v>85.399999999999991</v>
      </c>
      <c r="I366" s="34">
        <f t="shared" si="28"/>
        <v>45.8</v>
      </c>
      <c r="J366" s="48"/>
    </row>
    <row r="367" spans="1:10" s="49" customFormat="1" ht="13.5">
      <c r="A367" s="52" t="s">
        <v>331</v>
      </c>
      <c r="B367" s="30" t="s">
        <v>142</v>
      </c>
      <c r="C367" s="47" t="s">
        <v>7</v>
      </c>
      <c r="D367" s="19">
        <v>75</v>
      </c>
      <c r="E367" s="104">
        <v>0.4</v>
      </c>
      <c r="F367" s="104">
        <v>4.58</v>
      </c>
      <c r="G367" s="18">
        <f t="shared" si="24"/>
        <v>373.5</v>
      </c>
      <c r="H367" s="33">
        <f t="shared" si="27"/>
        <v>30</v>
      </c>
      <c r="I367" s="34">
        <f t="shared" si="28"/>
        <v>343.5</v>
      </c>
      <c r="J367" s="48"/>
    </row>
    <row r="368" spans="1:10" s="36" customFormat="1" ht="13.5">
      <c r="A368" s="52" t="s">
        <v>332</v>
      </c>
      <c r="B368" s="54" t="s">
        <v>143</v>
      </c>
      <c r="C368" s="31" t="s">
        <v>7</v>
      </c>
      <c r="D368" s="19">
        <v>10</v>
      </c>
      <c r="E368" s="28">
        <v>117.69</v>
      </c>
      <c r="F368" s="28">
        <v>78.459999999999994</v>
      </c>
      <c r="G368" s="17">
        <f t="shared" si="24"/>
        <v>1961.5</v>
      </c>
      <c r="H368" s="33">
        <f t="shared" si="27"/>
        <v>1176.9000000000001</v>
      </c>
      <c r="I368" s="34">
        <f t="shared" si="28"/>
        <v>784.59999999999991</v>
      </c>
      <c r="J368" s="35"/>
    </row>
    <row r="369" spans="1:10" s="36" customFormat="1" ht="13.5">
      <c r="A369" s="52" t="s">
        <v>333</v>
      </c>
      <c r="B369" s="54" t="s">
        <v>144</v>
      </c>
      <c r="C369" s="31" t="s">
        <v>7</v>
      </c>
      <c r="D369" s="19">
        <v>5</v>
      </c>
      <c r="E369" s="28">
        <v>218.71</v>
      </c>
      <c r="F369" s="28">
        <v>145.82</v>
      </c>
      <c r="G369" s="17">
        <f t="shared" si="24"/>
        <v>1822.6499999999999</v>
      </c>
      <c r="H369" s="33">
        <f t="shared" si="27"/>
        <v>1093.55</v>
      </c>
      <c r="I369" s="34">
        <f t="shared" si="28"/>
        <v>729.09999999999991</v>
      </c>
      <c r="J369" s="35"/>
    </row>
    <row r="370" spans="1:10" s="49" customFormat="1" ht="13.5">
      <c r="A370" s="52" t="s">
        <v>334</v>
      </c>
      <c r="B370" s="30" t="s">
        <v>633</v>
      </c>
      <c r="C370" s="47" t="s">
        <v>7</v>
      </c>
      <c r="D370" s="57">
        <v>5</v>
      </c>
      <c r="E370" s="104">
        <v>33.770000000000003</v>
      </c>
      <c r="F370" s="104">
        <v>5.62</v>
      </c>
      <c r="G370" s="18">
        <f t="shared" si="24"/>
        <v>196.95000000000002</v>
      </c>
      <c r="H370" s="33">
        <f t="shared" si="27"/>
        <v>168.85000000000002</v>
      </c>
      <c r="I370" s="34">
        <f t="shared" si="28"/>
        <v>28.1</v>
      </c>
      <c r="J370" s="48"/>
    </row>
    <row r="371" spans="1:10" s="36" customFormat="1" ht="13.5">
      <c r="A371" s="52" t="s">
        <v>335</v>
      </c>
      <c r="B371" s="40" t="s">
        <v>145</v>
      </c>
      <c r="C371" s="31" t="s">
        <v>7</v>
      </c>
      <c r="D371" s="19">
        <v>50</v>
      </c>
      <c r="E371" s="27">
        <v>16.45</v>
      </c>
      <c r="F371" s="27">
        <v>4.45</v>
      </c>
      <c r="G371" s="17">
        <f t="shared" si="24"/>
        <v>1045</v>
      </c>
      <c r="H371" s="33">
        <f t="shared" si="27"/>
        <v>822.5</v>
      </c>
      <c r="I371" s="34">
        <f t="shared" si="28"/>
        <v>222.5</v>
      </c>
      <c r="J371" s="35"/>
    </row>
    <row r="372" spans="1:10" s="49" customFormat="1" ht="13.5">
      <c r="A372" s="52" t="s">
        <v>336</v>
      </c>
      <c r="B372" s="30" t="s">
        <v>146</v>
      </c>
      <c r="C372" s="47" t="s">
        <v>7</v>
      </c>
      <c r="D372" s="19">
        <v>5</v>
      </c>
      <c r="E372" s="104">
        <v>51.29</v>
      </c>
      <c r="F372" s="104">
        <v>5.62</v>
      </c>
      <c r="G372" s="18">
        <f t="shared" si="24"/>
        <v>284.55</v>
      </c>
      <c r="H372" s="33">
        <f t="shared" si="27"/>
        <v>256.45</v>
      </c>
      <c r="I372" s="34">
        <f t="shared" si="28"/>
        <v>28.1</v>
      </c>
      <c r="J372" s="48"/>
    </row>
    <row r="373" spans="1:10" s="49" customFormat="1" ht="13.5">
      <c r="A373" s="52" t="s">
        <v>337</v>
      </c>
      <c r="B373" s="30" t="s">
        <v>147</v>
      </c>
      <c r="C373" s="47" t="s">
        <v>7</v>
      </c>
      <c r="D373" s="19">
        <v>5</v>
      </c>
      <c r="E373" s="104">
        <v>76.77</v>
      </c>
      <c r="F373" s="104">
        <v>5.62</v>
      </c>
      <c r="G373" s="18">
        <f t="shared" si="24"/>
        <v>411.95</v>
      </c>
      <c r="H373" s="33">
        <f t="shared" si="27"/>
        <v>383.84999999999997</v>
      </c>
      <c r="I373" s="34">
        <f t="shared" si="28"/>
        <v>28.1</v>
      </c>
      <c r="J373" s="48"/>
    </row>
    <row r="374" spans="1:10" s="49" customFormat="1" ht="13.5">
      <c r="A374" s="52" t="s">
        <v>403</v>
      </c>
      <c r="B374" s="30" t="s">
        <v>148</v>
      </c>
      <c r="C374" s="47" t="s">
        <v>7</v>
      </c>
      <c r="D374" s="19">
        <v>5</v>
      </c>
      <c r="E374" s="104">
        <v>101.36</v>
      </c>
      <c r="F374" s="104">
        <v>5.62</v>
      </c>
      <c r="G374" s="18">
        <f t="shared" si="24"/>
        <v>534.9</v>
      </c>
      <c r="H374" s="33">
        <f t="shared" si="27"/>
        <v>506.8</v>
      </c>
      <c r="I374" s="34">
        <f t="shared" si="28"/>
        <v>28.1</v>
      </c>
      <c r="J374" s="48"/>
    </row>
    <row r="375" spans="1:10" s="36" customFormat="1" ht="13.5">
      <c r="A375" s="52" t="s">
        <v>338</v>
      </c>
      <c r="B375" s="54" t="s">
        <v>149</v>
      </c>
      <c r="C375" s="31" t="s">
        <v>7</v>
      </c>
      <c r="D375" s="19">
        <v>10</v>
      </c>
      <c r="E375" s="28">
        <v>14.37</v>
      </c>
      <c r="F375" s="28">
        <v>1.81</v>
      </c>
      <c r="G375" s="17">
        <f t="shared" si="24"/>
        <v>161.79999999999998</v>
      </c>
      <c r="H375" s="33">
        <f t="shared" si="27"/>
        <v>143.69999999999999</v>
      </c>
      <c r="I375" s="34">
        <f t="shared" si="28"/>
        <v>18.100000000000001</v>
      </c>
      <c r="J375" s="35"/>
    </row>
    <row r="376" spans="1:10" s="36" customFormat="1" ht="13.5">
      <c r="A376" s="52" t="s">
        <v>339</v>
      </c>
      <c r="B376" s="54" t="s">
        <v>150</v>
      </c>
      <c r="C376" s="31" t="s">
        <v>7</v>
      </c>
      <c r="D376" s="19">
        <v>20</v>
      </c>
      <c r="E376" s="28">
        <v>14.63</v>
      </c>
      <c r="F376" s="28">
        <v>1.85</v>
      </c>
      <c r="G376" s="17">
        <f t="shared" si="24"/>
        <v>329.6</v>
      </c>
      <c r="H376" s="33">
        <f t="shared" si="27"/>
        <v>292.60000000000002</v>
      </c>
      <c r="I376" s="34">
        <f t="shared" si="28"/>
        <v>37</v>
      </c>
      <c r="J376" s="35"/>
    </row>
    <row r="377" spans="1:10" s="36" customFormat="1" ht="13.5">
      <c r="A377" s="52" t="s">
        <v>340</v>
      </c>
      <c r="B377" s="54" t="s">
        <v>151</v>
      </c>
      <c r="C377" s="31" t="s">
        <v>7</v>
      </c>
      <c r="D377" s="19">
        <v>75</v>
      </c>
      <c r="E377" s="28">
        <v>14.92</v>
      </c>
      <c r="F377" s="28">
        <v>1.88</v>
      </c>
      <c r="G377" s="17">
        <f t="shared" si="24"/>
        <v>1260</v>
      </c>
      <c r="H377" s="33">
        <f t="shared" si="27"/>
        <v>1119</v>
      </c>
      <c r="I377" s="34">
        <f t="shared" si="28"/>
        <v>141</v>
      </c>
      <c r="J377" s="35"/>
    </row>
    <row r="378" spans="1:10" s="36" customFormat="1" ht="13.5">
      <c r="A378" s="52" t="s">
        <v>341</v>
      </c>
      <c r="B378" s="54" t="s">
        <v>152</v>
      </c>
      <c r="C378" s="31" t="s">
        <v>7</v>
      </c>
      <c r="D378" s="19">
        <v>100</v>
      </c>
      <c r="E378" s="28">
        <v>14.73</v>
      </c>
      <c r="F378" s="28">
        <v>1.86</v>
      </c>
      <c r="G378" s="17">
        <f t="shared" si="24"/>
        <v>1659</v>
      </c>
      <c r="H378" s="33">
        <f t="shared" si="27"/>
        <v>1473</v>
      </c>
      <c r="I378" s="34">
        <f t="shared" si="28"/>
        <v>186</v>
      </c>
      <c r="J378" s="35"/>
    </row>
    <row r="379" spans="1:10" s="49" customFormat="1" ht="13.5">
      <c r="A379" s="52" t="s">
        <v>342</v>
      </c>
      <c r="B379" s="30" t="s">
        <v>153</v>
      </c>
      <c r="C379" s="47" t="s">
        <v>7</v>
      </c>
      <c r="D379" s="19">
        <v>10</v>
      </c>
      <c r="E379" s="104">
        <v>75.72</v>
      </c>
      <c r="F379" s="104">
        <v>5.62</v>
      </c>
      <c r="G379" s="18">
        <f t="shared" si="24"/>
        <v>813.40000000000009</v>
      </c>
      <c r="H379" s="33">
        <f t="shared" si="27"/>
        <v>757.2</v>
      </c>
      <c r="I379" s="34">
        <f t="shared" si="28"/>
        <v>56.2</v>
      </c>
      <c r="J379" s="48"/>
    </row>
    <row r="380" spans="1:10" s="36" customFormat="1" ht="13.5">
      <c r="A380" s="52" t="s">
        <v>343</v>
      </c>
      <c r="B380" s="54" t="s">
        <v>154</v>
      </c>
      <c r="C380" s="31" t="s">
        <v>7</v>
      </c>
      <c r="D380" s="19">
        <v>50</v>
      </c>
      <c r="E380" s="27">
        <v>10.32</v>
      </c>
      <c r="F380" s="27">
        <v>1.29</v>
      </c>
      <c r="G380" s="17">
        <f t="shared" si="24"/>
        <v>580.5</v>
      </c>
      <c r="H380" s="33">
        <f t="shared" si="27"/>
        <v>516</v>
      </c>
      <c r="I380" s="34">
        <f t="shared" si="28"/>
        <v>64.5</v>
      </c>
      <c r="J380" s="35"/>
    </row>
    <row r="381" spans="1:10" s="36" customFormat="1" ht="13.5">
      <c r="A381" s="52" t="s">
        <v>344</v>
      </c>
      <c r="B381" s="54" t="s">
        <v>155</v>
      </c>
      <c r="C381" s="31" t="s">
        <v>7</v>
      </c>
      <c r="D381" s="19">
        <v>50</v>
      </c>
      <c r="E381" s="27">
        <v>12.9</v>
      </c>
      <c r="F381" s="27">
        <v>1.63</v>
      </c>
      <c r="G381" s="17">
        <f t="shared" ref="G381:G449" si="30">(D381*E381)+(D381*F381)</f>
        <v>726.5</v>
      </c>
      <c r="H381" s="33">
        <f t="shared" si="27"/>
        <v>645</v>
      </c>
      <c r="I381" s="34">
        <f t="shared" si="28"/>
        <v>81.5</v>
      </c>
      <c r="J381" s="35"/>
    </row>
    <row r="382" spans="1:10" s="49" customFormat="1" ht="13.5">
      <c r="A382" s="52" t="s">
        <v>345</v>
      </c>
      <c r="B382" s="30" t="s">
        <v>156</v>
      </c>
      <c r="C382" s="47" t="s">
        <v>7</v>
      </c>
      <c r="D382" s="19">
        <v>50</v>
      </c>
      <c r="E382" s="104">
        <v>20.18</v>
      </c>
      <c r="F382" s="104">
        <v>5.62</v>
      </c>
      <c r="G382" s="18">
        <f t="shared" si="30"/>
        <v>1290</v>
      </c>
      <c r="H382" s="33">
        <f t="shared" si="27"/>
        <v>1009</v>
      </c>
      <c r="I382" s="34">
        <f t="shared" si="28"/>
        <v>281</v>
      </c>
      <c r="J382" s="48"/>
    </row>
    <row r="383" spans="1:10" s="49" customFormat="1" ht="13.5">
      <c r="A383" s="52" t="s">
        <v>346</v>
      </c>
      <c r="B383" s="30" t="s">
        <v>157</v>
      </c>
      <c r="C383" s="47" t="s">
        <v>7</v>
      </c>
      <c r="D383" s="19">
        <v>30</v>
      </c>
      <c r="E383" s="104">
        <v>21.09</v>
      </c>
      <c r="F383" s="104">
        <v>5.62</v>
      </c>
      <c r="G383" s="18">
        <f t="shared" si="30"/>
        <v>801.30000000000007</v>
      </c>
      <c r="H383" s="33">
        <f t="shared" si="27"/>
        <v>632.70000000000005</v>
      </c>
      <c r="I383" s="34">
        <f t="shared" si="28"/>
        <v>168.6</v>
      </c>
      <c r="J383" s="48"/>
    </row>
    <row r="384" spans="1:10" s="36" customFormat="1" ht="13.5">
      <c r="A384" s="52" t="s">
        <v>402</v>
      </c>
      <c r="B384" s="54" t="s">
        <v>573</v>
      </c>
      <c r="C384" s="31" t="s">
        <v>7</v>
      </c>
      <c r="D384" s="19">
        <v>50</v>
      </c>
      <c r="E384" s="27">
        <v>19.02</v>
      </c>
      <c r="F384" s="27">
        <v>6.67</v>
      </c>
      <c r="G384" s="17">
        <f t="shared" si="30"/>
        <v>1284.5</v>
      </c>
      <c r="H384" s="33">
        <f t="shared" si="27"/>
        <v>951</v>
      </c>
      <c r="I384" s="34">
        <f t="shared" si="28"/>
        <v>333.5</v>
      </c>
      <c r="J384" s="35"/>
    </row>
    <row r="385" spans="1:10" s="36" customFormat="1" ht="13.5">
      <c r="A385" s="52" t="s">
        <v>347</v>
      </c>
      <c r="B385" s="54" t="s">
        <v>574</v>
      </c>
      <c r="C385" s="31" t="s">
        <v>7</v>
      </c>
      <c r="D385" s="19">
        <v>50</v>
      </c>
      <c r="E385" s="27">
        <v>24.48</v>
      </c>
      <c r="F385" s="27">
        <v>6.67</v>
      </c>
      <c r="G385" s="17">
        <f t="shared" si="30"/>
        <v>1557.5</v>
      </c>
      <c r="H385" s="33">
        <f t="shared" si="27"/>
        <v>1224</v>
      </c>
      <c r="I385" s="34">
        <f t="shared" si="28"/>
        <v>333.5</v>
      </c>
      <c r="J385" s="35"/>
    </row>
    <row r="386" spans="1:10" s="36" customFormat="1" ht="13.5">
      <c r="A386" s="52" t="s">
        <v>348</v>
      </c>
      <c r="B386" s="54" t="s">
        <v>575</v>
      </c>
      <c r="C386" s="31" t="s">
        <v>7</v>
      </c>
      <c r="D386" s="19">
        <v>5</v>
      </c>
      <c r="E386" s="27">
        <v>27.77</v>
      </c>
      <c r="F386" s="27">
        <v>0.97</v>
      </c>
      <c r="G386" s="17">
        <f t="shared" si="30"/>
        <v>143.69999999999999</v>
      </c>
      <c r="H386" s="33">
        <f t="shared" si="27"/>
        <v>138.85</v>
      </c>
      <c r="I386" s="34">
        <f t="shared" si="28"/>
        <v>4.8499999999999996</v>
      </c>
      <c r="J386" s="35"/>
    </row>
    <row r="387" spans="1:10" s="36" customFormat="1" ht="13.5">
      <c r="A387" s="52" t="s">
        <v>349</v>
      </c>
      <c r="B387" s="54" t="s">
        <v>576</v>
      </c>
      <c r="C387" s="31" t="s">
        <v>7</v>
      </c>
      <c r="D387" s="19">
        <v>5</v>
      </c>
      <c r="E387" s="27">
        <v>32.78</v>
      </c>
      <c r="F387" s="27">
        <v>0.97</v>
      </c>
      <c r="G387" s="17">
        <f t="shared" si="30"/>
        <v>168.75</v>
      </c>
      <c r="H387" s="33">
        <f t="shared" si="27"/>
        <v>163.9</v>
      </c>
      <c r="I387" s="34">
        <f t="shared" si="28"/>
        <v>4.8499999999999996</v>
      </c>
      <c r="J387" s="35"/>
    </row>
    <row r="388" spans="1:10" s="36" customFormat="1" ht="13.5">
      <c r="A388" s="52" t="s">
        <v>350</v>
      </c>
      <c r="B388" s="54" t="s">
        <v>577</v>
      </c>
      <c r="C388" s="31" t="s">
        <v>7</v>
      </c>
      <c r="D388" s="19">
        <v>5</v>
      </c>
      <c r="E388" s="27">
        <v>44.63</v>
      </c>
      <c r="F388" s="27">
        <v>0.97</v>
      </c>
      <c r="G388" s="17">
        <f t="shared" si="30"/>
        <v>228</v>
      </c>
      <c r="H388" s="33">
        <f t="shared" si="27"/>
        <v>223.15</v>
      </c>
      <c r="I388" s="34">
        <f t="shared" si="28"/>
        <v>4.8499999999999996</v>
      </c>
      <c r="J388" s="35"/>
    </row>
    <row r="389" spans="1:10" s="49" customFormat="1" ht="13.5">
      <c r="A389" s="52" t="s">
        <v>590</v>
      </c>
      <c r="B389" s="30" t="s">
        <v>158</v>
      </c>
      <c r="C389" s="47" t="s">
        <v>7</v>
      </c>
      <c r="D389" s="19">
        <v>5</v>
      </c>
      <c r="E389" s="104">
        <v>314.8</v>
      </c>
      <c r="F389" s="104">
        <v>24.08</v>
      </c>
      <c r="G389" s="18">
        <f t="shared" si="30"/>
        <v>1694.4</v>
      </c>
      <c r="H389" s="33">
        <f t="shared" si="27"/>
        <v>1574</v>
      </c>
      <c r="I389" s="34">
        <f t="shared" si="28"/>
        <v>120.39999999999999</v>
      </c>
      <c r="J389" s="48"/>
    </row>
    <row r="390" spans="1:10" s="49" customFormat="1" ht="13.5">
      <c r="A390" s="52" t="s">
        <v>351</v>
      </c>
      <c r="B390" s="30" t="s">
        <v>680</v>
      </c>
      <c r="C390" s="47" t="s">
        <v>7</v>
      </c>
      <c r="D390" s="19">
        <v>10</v>
      </c>
      <c r="E390" s="104">
        <v>299.08999999999997</v>
      </c>
      <c r="F390" s="104">
        <v>9.56</v>
      </c>
      <c r="G390" s="18">
        <f t="shared" si="30"/>
        <v>3086.4999999999995</v>
      </c>
      <c r="H390" s="33">
        <f t="shared" si="27"/>
        <v>2990.8999999999996</v>
      </c>
      <c r="I390" s="34">
        <f t="shared" si="28"/>
        <v>95.600000000000009</v>
      </c>
      <c r="J390" s="48"/>
    </row>
    <row r="391" spans="1:10" s="49" customFormat="1" ht="13.5">
      <c r="A391" s="52" t="s">
        <v>450</v>
      </c>
      <c r="B391" s="30" t="s">
        <v>679</v>
      </c>
      <c r="C391" s="47" t="s">
        <v>7</v>
      </c>
      <c r="D391" s="19">
        <v>10</v>
      </c>
      <c r="E391" s="104">
        <v>314.8</v>
      </c>
      <c r="F391" s="104">
        <v>24.08</v>
      </c>
      <c r="G391" s="18">
        <f t="shared" si="30"/>
        <v>3388.8</v>
      </c>
      <c r="H391" s="33">
        <f t="shared" si="27"/>
        <v>3148</v>
      </c>
      <c r="I391" s="34">
        <f t="shared" si="28"/>
        <v>240.79999999999998</v>
      </c>
      <c r="J391" s="48"/>
    </row>
    <row r="392" spans="1:10" s="49" customFormat="1" ht="26.25" customHeight="1">
      <c r="A392" s="52" t="s">
        <v>451</v>
      </c>
      <c r="B392" s="30" t="s">
        <v>681</v>
      </c>
      <c r="C392" s="47" t="s">
        <v>7</v>
      </c>
      <c r="D392" s="19">
        <v>10</v>
      </c>
      <c r="E392" s="104">
        <v>164.35</v>
      </c>
      <c r="F392" s="104">
        <v>14.05</v>
      </c>
      <c r="G392" s="18">
        <f t="shared" si="30"/>
        <v>1784</v>
      </c>
      <c r="H392" s="33">
        <f t="shared" si="27"/>
        <v>1643.5</v>
      </c>
      <c r="I392" s="34">
        <f t="shared" si="28"/>
        <v>140.5</v>
      </c>
      <c r="J392" s="48"/>
    </row>
    <row r="393" spans="1:10" s="49" customFormat="1" ht="26.25" customHeight="1">
      <c r="A393" s="52" t="s">
        <v>591</v>
      </c>
      <c r="B393" s="30" t="s">
        <v>682</v>
      </c>
      <c r="C393" s="47" t="s">
        <v>7</v>
      </c>
      <c r="D393" s="19">
        <v>10</v>
      </c>
      <c r="E393" s="104">
        <v>166.58</v>
      </c>
      <c r="F393" s="104">
        <v>14.05</v>
      </c>
      <c r="G393" s="18">
        <f t="shared" si="30"/>
        <v>1806.3000000000002</v>
      </c>
      <c r="H393" s="33">
        <f t="shared" si="27"/>
        <v>1665.8000000000002</v>
      </c>
      <c r="I393" s="34">
        <f t="shared" si="28"/>
        <v>140.5</v>
      </c>
      <c r="J393" s="48"/>
    </row>
    <row r="394" spans="1:10" s="49" customFormat="1" ht="27">
      <c r="A394" s="52" t="s">
        <v>592</v>
      </c>
      <c r="B394" s="30" t="s">
        <v>683</v>
      </c>
      <c r="C394" s="47" t="s">
        <v>7</v>
      </c>
      <c r="D394" s="22">
        <v>5</v>
      </c>
      <c r="E394" s="104">
        <v>103.92</v>
      </c>
      <c r="F394" s="104">
        <v>14.05</v>
      </c>
      <c r="G394" s="18">
        <f t="shared" si="30"/>
        <v>589.85</v>
      </c>
      <c r="H394" s="33">
        <f t="shared" si="27"/>
        <v>519.6</v>
      </c>
      <c r="I394" s="34">
        <f t="shared" si="28"/>
        <v>70.25</v>
      </c>
      <c r="J394" s="48"/>
    </row>
    <row r="395" spans="1:10" s="49" customFormat="1" ht="27">
      <c r="A395" s="52" t="s">
        <v>352</v>
      </c>
      <c r="B395" s="30" t="s">
        <v>684</v>
      </c>
      <c r="C395" s="47" t="s">
        <v>7</v>
      </c>
      <c r="D395" s="22">
        <v>50</v>
      </c>
      <c r="E395" s="104">
        <v>171.26</v>
      </c>
      <c r="F395" s="104">
        <v>14.05</v>
      </c>
      <c r="G395" s="18">
        <f t="shared" si="30"/>
        <v>9265.5</v>
      </c>
      <c r="H395" s="33">
        <f t="shared" si="27"/>
        <v>8563</v>
      </c>
      <c r="I395" s="34">
        <f t="shared" si="28"/>
        <v>702.5</v>
      </c>
      <c r="J395" s="48"/>
    </row>
    <row r="396" spans="1:10" s="49" customFormat="1" ht="13.5">
      <c r="A396" s="52" t="s">
        <v>353</v>
      </c>
      <c r="B396" s="30" t="s">
        <v>634</v>
      </c>
      <c r="C396" s="47" t="s">
        <v>7</v>
      </c>
      <c r="D396" s="22">
        <v>10</v>
      </c>
      <c r="E396" s="104">
        <v>188.14</v>
      </c>
      <c r="F396" s="104">
        <v>14.24</v>
      </c>
      <c r="G396" s="18">
        <f t="shared" si="30"/>
        <v>2023.8</v>
      </c>
      <c r="H396" s="33">
        <f t="shared" si="27"/>
        <v>1881.3999999999999</v>
      </c>
      <c r="I396" s="34">
        <f t="shared" si="28"/>
        <v>142.4</v>
      </c>
      <c r="J396" s="48"/>
    </row>
    <row r="397" spans="1:10" s="49" customFormat="1" ht="13.5">
      <c r="A397" s="52" t="s">
        <v>354</v>
      </c>
      <c r="B397" s="30" t="s">
        <v>635</v>
      </c>
      <c r="C397" s="47" t="s">
        <v>7</v>
      </c>
      <c r="D397" s="22">
        <v>10</v>
      </c>
      <c r="E397" s="104">
        <v>27.95</v>
      </c>
      <c r="F397" s="104">
        <v>10.69</v>
      </c>
      <c r="G397" s="18">
        <f t="shared" si="30"/>
        <v>386.4</v>
      </c>
      <c r="H397" s="33">
        <f t="shared" si="27"/>
        <v>279.5</v>
      </c>
      <c r="I397" s="34">
        <f t="shared" si="28"/>
        <v>106.89999999999999</v>
      </c>
      <c r="J397" s="48"/>
    </row>
    <row r="398" spans="1:10" s="36" customFormat="1" ht="13.5">
      <c r="A398" s="52" t="s">
        <v>355</v>
      </c>
      <c r="B398" s="54" t="s">
        <v>859</v>
      </c>
      <c r="C398" s="31" t="s">
        <v>7</v>
      </c>
      <c r="D398" s="19">
        <v>15</v>
      </c>
      <c r="E398" s="28">
        <v>71.56</v>
      </c>
      <c r="F398" s="28">
        <v>19.61</v>
      </c>
      <c r="G398" s="17">
        <f t="shared" si="30"/>
        <v>1367.5500000000002</v>
      </c>
      <c r="H398" s="33">
        <f t="shared" si="27"/>
        <v>1073.4000000000001</v>
      </c>
      <c r="I398" s="34">
        <f t="shared" si="28"/>
        <v>294.14999999999998</v>
      </c>
      <c r="J398" s="35"/>
    </row>
    <row r="399" spans="1:10" s="49" customFormat="1" ht="13.5">
      <c r="A399" s="52" t="s">
        <v>454</v>
      </c>
      <c r="B399" s="53" t="s">
        <v>860</v>
      </c>
      <c r="C399" s="47" t="s">
        <v>7</v>
      </c>
      <c r="D399" s="19">
        <v>2</v>
      </c>
      <c r="E399" s="107">
        <v>284.60000000000002</v>
      </c>
      <c r="F399" s="107">
        <v>189.72</v>
      </c>
      <c r="G399" s="18">
        <f t="shared" si="30"/>
        <v>948.6400000000001</v>
      </c>
      <c r="H399" s="33">
        <f t="shared" si="27"/>
        <v>569.20000000000005</v>
      </c>
      <c r="I399" s="34">
        <f t="shared" si="28"/>
        <v>379.44</v>
      </c>
      <c r="J399" s="48"/>
    </row>
    <row r="400" spans="1:10" s="49" customFormat="1" ht="13.5">
      <c r="A400" s="52" t="s">
        <v>593</v>
      </c>
      <c r="B400" s="53" t="s">
        <v>159</v>
      </c>
      <c r="C400" s="47" t="s">
        <v>7</v>
      </c>
      <c r="D400" s="19">
        <v>2</v>
      </c>
      <c r="E400" s="104">
        <v>783.33</v>
      </c>
      <c r="F400" s="104">
        <v>195.71</v>
      </c>
      <c r="G400" s="18">
        <f t="shared" si="30"/>
        <v>1958.0800000000002</v>
      </c>
      <c r="H400" s="33">
        <f t="shared" si="27"/>
        <v>1566.66</v>
      </c>
      <c r="I400" s="34">
        <f t="shared" si="28"/>
        <v>391.42</v>
      </c>
      <c r="J400" s="48"/>
    </row>
    <row r="401" spans="1:10" s="49" customFormat="1" ht="13.5">
      <c r="A401" s="52" t="s">
        <v>356</v>
      </c>
      <c r="B401" s="53" t="s">
        <v>160</v>
      </c>
      <c r="C401" s="47" t="s">
        <v>7</v>
      </c>
      <c r="D401" s="19">
        <v>2</v>
      </c>
      <c r="E401" s="104">
        <v>736.02</v>
      </c>
      <c r="F401" s="104">
        <v>204.85</v>
      </c>
      <c r="G401" s="18">
        <f t="shared" si="30"/>
        <v>1881.74</v>
      </c>
      <c r="H401" s="33">
        <f t="shared" si="27"/>
        <v>1472.04</v>
      </c>
      <c r="I401" s="34">
        <f t="shared" si="28"/>
        <v>409.7</v>
      </c>
      <c r="J401" s="48"/>
    </row>
    <row r="402" spans="1:10" s="49" customFormat="1" ht="13.5">
      <c r="A402" s="52" t="s">
        <v>452</v>
      </c>
      <c r="B402" s="53" t="s">
        <v>161</v>
      </c>
      <c r="C402" s="47" t="s">
        <v>7</v>
      </c>
      <c r="D402" s="19">
        <v>1</v>
      </c>
      <c r="E402" s="104">
        <v>85.88</v>
      </c>
      <c r="F402" s="104">
        <v>57.24</v>
      </c>
      <c r="G402" s="18">
        <f t="shared" si="30"/>
        <v>143.12</v>
      </c>
      <c r="H402" s="33">
        <f t="shared" si="27"/>
        <v>85.88</v>
      </c>
      <c r="I402" s="34">
        <f t="shared" si="28"/>
        <v>57.24</v>
      </c>
      <c r="J402" s="48"/>
    </row>
    <row r="403" spans="1:10" s="49" customFormat="1" ht="13.5">
      <c r="A403" s="52" t="s">
        <v>594</v>
      </c>
      <c r="B403" s="53" t="s">
        <v>641</v>
      </c>
      <c r="C403" s="47" t="s">
        <v>7</v>
      </c>
      <c r="D403" s="19">
        <v>100</v>
      </c>
      <c r="E403" s="104">
        <v>21.95</v>
      </c>
      <c r="F403" s="104">
        <v>13.74</v>
      </c>
      <c r="G403" s="18">
        <f t="shared" si="30"/>
        <v>3569</v>
      </c>
      <c r="H403" s="33">
        <f t="shared" si="27"/>
        <v>2195</v>
      </c>
      <c r="I403" s="34">
        <f t="shared" si="28"/>
        <v>1374</v>
      </c>
      <c r="J403" s="48"/>
    </row>
    <row r="404" spans="1:10" s="49" customFormat="1" ht="13.5">
      <c r="A404" s="52" t="s">
        <v>401</v>
      </c>
      <c r="B404" s="53" t="s">
        <v>861</v>
      </c>
      <c r="C404" s="47" t="s">
        <v>7</v>
      </c>
      <c r="D404" s="19">
        <v>15</v>
      </c>
      <c r="E404" s="104">
        <v>163.01</v>
      </c>
      <c r="F404" s="104">
        <v>18.149999999999999</v>
      </c>
      <c r="G404" s="18">
        <f>(D404*E404)+(D404*F404)</f>
        <v>2717.3999999999996</v>
      </c>
      <c r="H404" s="33">
        <f t="shared" ref="H404:H434" si="31">E404*D404</f>
        <v>2445.1499999999996</v>
      </c>
      <c r="I404" s="34">
        <f t="shared" ref="I404:I434" si="32">F404*D404</f>
        <v>272.25</v>
      </c>
      <c r="J404" s="48"/>
    </row>
    <row r="405" spans="1:10" s="49" customFormat="1" ht="13.5">
      <c r="A405" s="52" t="s">
        <v>595</v>
      </c>
      <c r="B405" s="53" t="s">
        <v>862</v>
      </c>
      <c r="C405" s="47" t="s">
        <v>7</v>
      </c>
      <c r="D405" s="19">
        <v>200</v>
      </c>
      <c r="E405" s="107">
        <v>109.51</v>
      </c>
      <c r="F405" s="107">
        <v>145.16999999999999</v>
      </c>
      <c r="G405" s="18">
        <f t="shared" si="30"/>
        <v>50936</v>
      </c>
      <c r="H405" s="33">
        <f t="shared" si="31"/>
        <v>21902</v>
      </c>
      <c r="I405" s="34">
        <f t="shared" si="32"/>
        <v>29033.999999999996</v>
      </c>
      <c r="J405" s="48"/>
    </row>
    <row r="406" spans="1:10" s="49" customFormat="1" ht="13.5">
      <c r="A406" s="52" t="s">
        <v>596</v>
      </c>
      <c r="B406" s="53" t="s">
        <v>162</v>
      </c>
      <c r="C406" s="47" t="s">
        <v>7</v>
      </c>
      <c r="D406" s="19">
        <v>20</v>
      </c>
      <c r="E406" s="104">
        <v>0</v>
      </c>
      <c r="F406" s="104">
        <v>59.7</v>
      </c>
      <c r="G406" s="18">
        <f t="shared" si="30"/>
        <v>1194</v>
      </c>
      <c r="H406" s="33">
        <f t="shared" si="31"/>
        <v>0</v>
      </c>
      <c r="I406" s="34">
        <f t="shared" si="32"/>
        <v>1194</v>
      </c>
      <c r="J406" s="48"/>
    </row>
    <row r="407" spans="1:10" s="49" customFormat="1" ht="13.5">
      <c r="A407" s="52" t="s">
        <v>597</v>
      </c>
      <c r="B407" s="53" t="s">
        <v>863</v>
      </c>
      <c r="C407" s="47" t="s">
        <v>7</v>
      </c>
      <c r="D407" s="19">
        <v>5</v>
      </c>
      <c r="E407" s="104">
        <v>105.5</v>
      </c>
      <c r="F407" s="104">
        <v>41.21</v>
      </c>
      <c r="G407" s="18">
        <f t="shared" si="30"/>
        <v>733.55</v>
      </c>
      <c r="H407" s="33">
        <f t="shared" si="31"/>
        <v>527.5</v>
      </c>
      <c r="I407" s="34">
        <f t="shared" si="32"/>
        <v>206.05</v>
      </c>
      <c r="J407" s="48"/>
    </row>
    <row r="408" spans="1:10" s="49" customFormat="1" ht="13.5">
      <c r="A408" s="52" t="s">
        <v>598</v>
      </c>
      <c r="B408" s="30" t="s">
        <v>453</v>
      </c>
      <c r="C408" s="47" t="s">
        <v>7</v>
      </c>
      <c r="D408" s="22">
        <v>2</v>
      </c>
      <c r="E408" s="104">
        <v>103.29</v>
      </c>
      <c r="F408" s="104">
        <v>41.21</v>
      </c>
      <c r="G408" s="18">
        <f t="shared" si="30"/>
        <v>289</v>
      </c>
      <c r="H408" s="33">
        <f t="shared" si="31"/>
        <v>206.58</v>
      </c>
      <c r="I408" s="34">
        <f t="shared" si="32"/>
        <v>82.42</v>
      </c>
      <c r="J408" s="48"/>
    </row>
    <row r="409" spans="1:10" s="36" customFormat="1" ht="27">
      <c r="A409" s="52" t="s">
        <v>357</v>
      </c>
      <c r="B409" s="53" t="s">
        <v>864</v>
      </c>
      <c r="C409" s="31" t="s">
        <v>7</v>
      </c>
      <c r="D409" s="19">
        <v>60</v>
      </c>
      <c r="E409" s="28">
        <v>50.26</v>
      </c>
      <c r="F409" s="28">
        <v>90.13</v>
      </c>
      <c r="G409" s="17">
        <f t="shared" si="30"/>
        <v>8423.4</v>
      </c>
      <c r="H409" s="33">
        <f t="shared" si="31"/>
        <v>3015.6</v>
      </c>
      <c r="I409" s="34">
        <f t="shared" si="32"/>
        <v>5407.7999999999993</v>
      </c>
      <c r="J409" s="35"/>
    </row>
    <row r="410" spans="1:10" s="36" customFormat="1" ht="13.5">
      <c r="A410" s="52" t="s">
        <v>358</v>
      </c>
      <c r="B410" s="53" t="s">
        <v>163</v>
      </c>
      <c r="C410" s="31" t="s">
        <v>7</v>
      </c>
      <c r="D410" s="19">
        <v>40</v>
      </c>
      <c r="E410" s="27">
        <v>103.41</v>
      </c>
      <c r="F410" s="27">
        <v>72.47</v>
      </c>
      <c r="G410" s="17">
        <f t="shared" si="30"/>
        <v>7035.2</v>
      </c>
      <c r="H410" s="33">
        <f t="shared" si="31"/>
        <v>4136.3999999999996</v>
      </c>
      <c r="I410" s="34">
        <f t="shared" si="32"/>
        <v>2898.8</v>
      </c>
      <c r="J410" s="35"/>
    </row>
    <row r="411" spans="1:10" s="49" customFormat="1" ht="13.5">
      <c r="A411" s="52" t="s">
        <v>359</v>
      </c>
      <c r="B411" s="53" t="s">
        <v>865</v>
      </c>
      <c r="C411" s="47" t="s">
        <v>7</v>
      </c>
      <c r="D411" s="19">
        <v>200</v>
      </c>
      <c r="E411" s="104">
        <v>85.57</v>
      </c>
      <c r="F411" s="104">
        <v>88.07</v>
      </c>
      <c r="G411" s="18">
        <f t="shared" si="30"/>
        <v>34728</v>
      </c>
      <c r="H411" s="33">
        <f t="shared" si="31"/>
        <v>17114</v>
      </c>
      <c r="I411" s="34">
        <f t="shared" si="32"/>
        <v>17614</v>
      </c>
      <c r="J411" s="48"/>
    </row>
    <row r="412" spans="1:10" s="49" customFormat="1" ht="13.5">
      <c r="A412" s="52" t="s">
        <v>360</v>
      </c>
      <c r="B412" s="53" t="s">
        <v>866</v>
      </c>
      <c r="C412" s="47" t="s">
        <v>7</v>
      </c>
      <c r="D412" s="19">
        <v>20</v>
      </c>
      <c r="E412" s="104">
        <v>87.89</v>
      </c>
      <c r="F412" s="104">
        <v>88.06</v>
      </c>
      <c r="G412" s="18">
        <f t="shared" si="30"/>
        <v>3519</v>
      </c>
      <c r="H412" s="33">
        <f t="shared" si="31"/>
        <v>1757.8</v>
      </c>
      <c r="I412" s="34">
        <f t="shared" si="32"/>
        <v>1761.2</v>
      </c>
      <c r="J412" s="48"/>
    </row>
    <row r="413" spans="1:10" s="49" customFormat="1" ht="13.5">
      <c r="A413" s="52" t="s">
        <v>361</v>
      </c>
      <c r="B413" s="53" t="s">
        <v>867</v>
      </c>
      <c r="C413" s="47" t="s">
        <v>7</v>
      </c>
      <c r="D413" s="19">
        <v>100</v>
      </c>
      <c r="E413" s="104">
        <v>96.31</v>
      </c>
      <c r="F413" s="104">
        <v>96.94</v>
      </c>
      <c r="G413" s="18">
        <f t="shared" si="30"/>
        <v>19325</v>
      </c>
      <c r="H413" s="33">
        <f t="shared" si="31"/>
        <v>9631</v>
      </c>
      <c r="I413" s="34">
        <f t="shared" si="32"/>
        <v>9694</v>
      </c>
      <c r="J413" s="48"/>
    </row>
    <row r="414" spans="1:10" s="49" customFormat="1" ht="13.5">
      <c r="A414" s="52" t="s">
        <v>599</v>
      </c>
      <c r="B414" s="53" t="s">
        <v>868</v>
      </c>
      <c r="C414" s="47" t="s">
        <v>7</v>
      </c>
      <c r="D414" s="19">
        <v>30</v>
      </c>
      <c r="E414" s="104">
        <v>48.51</v>
      </c>
      <c r="F414" s="104">
        <v>18.57</v>
      </c>
      <c r="G414" s="18">
        <f t="shared" si="30"/>
        <v>2012.4</v>
      </c>
      <c r="H414" s="33">
        <f t="shared" si="31"/>
        <v>1455.3</v>
      </c>
      <c r="I414" s="34">
        <f t="shared" si="32"/>
        <v>557.1</v>
      </c>
      <c r="J414" s="48"/>
    </row>
    <row r="415" spans="1:10" s="36" customFormat="1" ht="13.5">
      <c r="A415" s="52" t="s">
        <v>362</v>
      </c>
      <c r="B415" s="54" t="s">
        <v>578</v>
      </c>
      <c r="C415" s="31" t="s">
        <v>7</v>
      </c>
      <c r="D415" s="19">
        <v>5</v>
      </c>
      <c r="E415" s="27">
        <v>152.26</v>
      </c>
      <c r="F415" s="27">
        <v>6.97</v>
      </c>
      <c r="G415" s="17">
        <f t="shared" si="30"/>
        <v>796.15</v>
      </c>
      <c r="H415" s="33">
        <f t="shared" si="31"/>
        <v>761.3</v>
      </c>
      <c r="I415" s="34">
        <f t="shared" si="32"/>
        <v>34.85</v>
      </c>
      <c r="J415" s="35"/>
    </row>
    <row r="416" spans="1:10" s="36" customFormat="1" ht="13.5">
      <c r="A416" s="52" t="s">
        <v>363</v>
      </c>
      <c r="B416" s="54" t="s">
        <v>579</v>
      </c>
      <c r="C416" s="31" t="s">
        <v>7</v>
      </c>
      <c r="D416" s="19">
        <v>5</v>
      </c>
      <c r="E416" s="27">
        <v>175.1</v>
      </c>
      <c r="F416" s="27">
        <v>6.97</v>
      </c>
      <c r="G416" s="17">
        <f t="shared" si="30"/>
        <v>910.35</v>
      </c>
      <c r="H416" s="33">
        <f t="shared" si="31"/>
        <v>875.5</v>
      </c>
      <c r="I416" s="34">
        <f t="shared" si="32"/>
        <v>34.85</v>
      </c>
      <c r="J416" s="35"/>
    </row>
    <row r="417" spans="1:10" s="49" customFormat="1" ht="13.5">
      <c r="A417" s="52" t="s">
        <v>364</v>
      </c>
      <c r="B417" s="30" t="s">
        <v>164</v>
      </c>
      <c r="C417" s="47" t="s">
        <v>7</v>
      </c>
      <c r="D417" s="19">
        <v>10</v>
      </c>
      <c r="E417" s="104">
        <v>7.37</v>
      </c>
      <c r="F417" s="104">
        <v>7.63</v>
      </c>
      <c r="G417" s="18">
        <f t="shared" si="30"/>
        <v>150</v>
      </c>
      <c r="H417" s="33">
        <f t="shared" si="31"/>
        <v>73.7</v>
      </c>
      <c r="I417" s="34">
        <f t="shared" si="32"/>
        <v>76.3</v>
      </c>
      <c r="J417" s="48"/>
    </row>
    <row r="418" spans="1:10" s="36" customFormat="1" ht="13.5">
      <c r="A418" s="52" t="s">
        <v>600</v>
      </c>
      <c r="B418" s="53" t="s">
        <v>165</v>
      </c>
      <c r="C418" s="31" t="s">
        <v>24</v>
      </c>
      <c r="D418" s="19">
        <v>20</v>
      </c>
      <c r="E418" s="27">
        <v>12.18</v>
      </c>
      <c r="F418" s="27">
        <v>3.03</v>
      </c>
      <c r="G418" s="17">
        <f t="shared" si="30"/>
        <v>304.2</v>
      </c>
      <c r="H418" s="33">
        <f t="shared" si="31"/>
        <v>243.6</v>
      </c>
      <c r="I418" s="34">
        <f t="shared" si="32"/>
        <v>60.599999999999994</v>
      </c>
      <c r="J418" s="35"/>
    </row>
    <row r="419" spans="1:10" s="36" customFormat="1" ht="40.5">
      <c r="A419" s="52" t="s">
        <v>601</v>
      </c>
      <c r="B419" s="53" t="s">
        <v>869</v>
      </c>
      <c r="C419" s="31" t="s">
        <v>7</v>
      </c>
      <c r="D419" s="19">
        <v>1</v>
      </c>
      <c r="E419" s="27">
        <v>4877.6499999999996</v>
      </c>
      <c r="F419" s="27">
        <v>3251.77</v>
      </c>
      <c r="G419" s="17">
        <f t="shared" si="30"/>
        <v>8129.42</v>
      </c>
      <c r="H419" s="33">
        <f t="shared" si="31"/>
        <v>4877.6499999999996</v>
      </c>
      <c r="I419" s="34">
        <f t="shared" si="32"/>
        <v>3251.77</v>
      </c>
      <c r="J419" s="35"/>
    </row>
    <row r="420" spans="1:10" s="49" customFormat="1" ht="13.5">
      <c r="A420" s="52" t="s">
        <v>602</v>
      </c>
      <c r="B420" s="30" t="s">
        <v>166</v>
      </c>
      <c r="C420" s="47" t="s">
        <v>7</v>
      </c>
      <c r="D420" s="19">
        <v>50</v>
      </c>
      <c r="E420" s="104">
        <v>2.37</v>
      </c>
      <c r="F420" s="104">
        <v>2.54</v>
      </c>
      <c r="G420" s="18">
        <f t="shared" si="30"/>
        <v>245.5</v>
      </c>
      <c r="H420" s="33">
        <f t="shared" si="31"/>
        <v>118.5</v>
      </c>
      <c r="I420" s="34">
        <f t="shared" si="32"/>
        <v>127</v>
      </c>
      <c r="J420" s="48"/>
    </row>
    <row r="421" spans="1:10" s="36" customFormat="1" ht="13.5">
      <c r="A421" s="52" t="s">
        <v>603</v>
      </c>
      <c r="B421" s="54" t="s">
        <v>167</v>
      </c>
      <c r="C421" s="31" t="s">
        <v>7</v>
      </c>
      <c r="D421" s="19">
        <v>10</v>
      </c>
      <c r="E421" s="104">
        <v>58.32</v>
      </c>
      <c r="F421" s="104">
        <v>15.21</v>
      </c>
      <c r="G421" s="17">
        <f t="shared" si="30"/>
        <v>735.30000000000007</v>
      </c>
      <c r="H421" s="33">
        <f t="shared" si="31"/>
        <v>583.20000000000005</v>
      </c>
      <c r="I421" s="34">
        <f t="shared" si="32"/>
        <v>152.10000000000002</v>
      </c>
      <c r="J421" s="35"/>
    </row>
    <row r="422" spans="1:10" s="36" customFormat="1" ht="13.5">
      <c r="A422" s="52" t="s">
        <v>604</v>
      </c>
      <c r="B422" s="54" t="s">
        <v>168</v>
      </c>
      <c r="C422" s="31" t="s">
        <v>7</v>
      </c>
      <c r="D422" s="19">
        <v>10</v>
      </c>
      <c r="E422" s="104">
        <v>91.89</v>
      </c>
      <c r="F422" s="104">
        <v>15.2</v>
      </c>
      <c r="G422" s="17">
        <f t="shared" si="30"/>
        <v>1070.9000000000001</v>
      </c>
      <c r="H422" s="33">
        <f t="shared" si="31"/>
        <v>918.9</v>
      </c>
      <c r="I422" s="34">
        <f t="shared" si="32"/>
        <v>152</v>
      </c>
      <c r="J422" s="35"/>
    </row>
    <row r="423" spans="1:10" s="36" customFormat="1" ht="27">
      <c r="A423" s="52" t="s">
        <v>605</v>
      </c>
      <c r="B423" s="53" t="s">
        <v>870</v>
      </c>
      <c r="C423" s="31" t="s">
        <v>7</v>
      </c>
      <c r="D423" s="19">
        <v>6</v>
      </c>
      <c r="E423" s="27">
        <v>707.1</v>
      </c>
      <c r="F423" s="27">
        <v>269.45999999999998</v>
      </c>
      <c r="G423" s="17">
        <f t="shared" si="30"/>
        <v>5859.3600000000006</v>
      </c>
      <c r="H423" s="33">
        <f t="shared" si="31"/>
        <v>4242.6000000000004</v>
      </c>
      <c r="I423" s="34">
        <f t="shared" si="32"/>
        <v>1616.7599999999998</v>
      </c>
      <c r="J423" s="35"/>
    </row>
    <row r="424" spans="1:10" s="36" customFormat="1" ht="27">
      <c r="A424" s="52" t="s">
        <v>606</v>
      </c>
      <c r="B424" s="53" t="s">
        <v>890</v>
      </c>
      <c r="C424" s="31" t="s">
        <v>7</v>
      </c>
      <c r="D424" s="19">
        <v>6</v>
      </c>
      <c r="E424" s="27">
        <v>813.15</v>
      </c>
      <c r="F424" s="27">
        <v>269.45999999999998</v>
      </c>
      <c r="G424" s="17">
        <f t="shared" si="30"/>
        <v>6495.66</v>
      </c>
      <c r="H424" s="33">
        <f t="shared" si="31"/>
        <v>4878.8999999999996</v>
      </c>
      <c r="I424" s="34">
        <f t="shared" si="32"/>
        <v>1616.7599999999998</v>
      </c>
      <c r="J424" s="35"/>
    </row>
    <row r="425" spans="1:10" s="36" customFormat="1" ht="27">
      <c r="A425" s="52" t="s">
        <v>607</v>
      </c>
      <c r="B425" s="53" t="s">
        <v>891</v>
      </c>
      <c r="C425" s="31" t="s">
        <v>7</v>
      </c>
      <c r="D425" s="19">
        <v>6</v>
      </c>
      <c r="E425" s="27">
        <v>997.15</v>
      </c>
      <c r="F425" s="27">
        <v>359.28</v>
      </c>
      <c r="G425" s="17">
        <f t="shared" si="30"/>
        <v>8138.58</v>
      </c>
      <c r="H425" s="33">
        <f t="shared" si="31"/>
        <v>5982.9</v>
      </c>
      <c r="I425" s="34">
        <f t="shared" si="32"/>
        <v>2155.6799999999998</v>
      </c>
      <c r="J425" s="35"/>
    </row>
    <row r="426" spans="1:10" s="36" customFormat="1" ht="29.25" customHeight="1">
      <c r="A426" s="52" t="s">
        <v>365</v>
      </c>
      <c r="B426" s="53" t="s">
        <v>871</v>
      </c>
      <c r="C426" s="31" t="s">
        <v>24</v>
      </c>
      <c r="D426" s="19">
        <v>36</v>
      </c>
      <c r="E426" s="104">
        <v>31.62</v>
      </c>
      <c r="F426" s="104">
        <v>3.7</v>
      </c>
      <c r="G426" s="17">
        <f t="shared" si="30"/>
        <v>1271.52</v>
      </c>
      <c r="H426" s="33">
        <f t="shared" si="31"/>
        <v>1138.32</v>
      </c>
      <c r="I426" s="34">
        <f t="shared" si="32"/>
        <v>133.20000000000002</v>
      </c>
      <c r="J426" s="35"/>
    </row>
    <row r="427" spans="1:10" s="36" customFormat="1" ht="29.25" customHeight="1">
      <c r="A427" s="52" t="s">
        <v>608</v>
      </c>
      <c r="B427" s="53" t="s">
        <v>872</v>
      </c>
      <c r="C427" s="31" t="s">
        <v>24</v>
      </c>
      <c r="D427" s="19">
        <v>36</v>
      </c>
      <c r="E427" s="27">
        <v>55.77</v>
      </c>
      <c r="F427" s="27">
        <v>3.9</v>
      </c>
      <c r="G427" s="17">
        <f t="shared" si="30"/>
        <v>2148.12</v>
      </c>
      <c r="H427" s="33">
        <f t="shared" si="31"/>
        <v>2007.72</v>
      </c>
      <c r="I427" s="34">
        <f t="shared" si="32"/>
        <v>140.4</v>
      </c>
      <c r="J427" s="35"/>
    </row>
    <row r="428" spans="1:10" s="36" customFormat="1" ht="29.25" customHeight="1">
      <c r="A428" s="52" t="s">
        <v>609</v>
      </c>
      <c r="B428" s="53" t="s">
        <v>873</v>
      </c>
      <c r="C428" s="31" t="s">
        <v>24</v>
      </c>
      <c r="D428" s="19">
        <v>36</v>
      </c>
      <c r="E428" s="27">
        <v>69.28</v>
      </c>
      <c r="F428" s="27">
        <v>4.12</v>
      </c>
      <c r="G428" s="17">
        <f t="shared" si="30"/>
        <v>2642.4</v>
      </c>
      <c r="H428" s="33">
        <f t="shared" si="31"/>
        <v>2494.08</v>
      </c>
      <c r="I428" s="34">
        <f t="shared" si="32"/>
        <v>148.32</v>
      </c>
      <c r="J428" s="35"/>
    </row>
    <row r="429" spans="1:10" s="36" customFormat="1" ht="29.25" customHeight="1">
      <c r="A429" s="52" t="s">
        <v>610</v>
      </c>
      <c r="B429" s="53" t="s">
        <v>874</v>
      </c>
      <c r="C429" s="31" t="s">
        <v>24</v>
      </c>
      <c r="D429" s="19">
        <v>35</v>
      </c>
      <c r="E429" s="27">
        <v>84.43</v>
      </c>
      <c r="F429" s="27">
        <v>4.26</v>
      </c>
      <c r="G429" s="17">
        <f t="shared" si="30"/>
        <v>3104.15</v>
      </c>
      <c r="H429" s="33">
        <f t="shared" si="31"/>
        <v>2955.05</v>
      </c>
      <c r="I429" s="34">
        <f t="shared" si="32"/>
        <v>149.1</v>
      </c>
      <c r="J429" s="35"/>
    </row>
    <row r="430" spans="1:10" s="36" customFormat="1" ht="13.5">
      <c r="A430" s="52" t="s">
        <v>646</v>
      </c>
      <c r="B430" s="53" t="s">
        <v>875</v>
      </c>
      <c r="C430" s="31" t="s">
        <v>7</v>
      </c>
      <c r="D430" s="19">
        <v>5</v>
      </c>
      <c r="E430" s="27">
        <v>88.69</v>
      </c>
      <c r="F430" s="27">
        <v>176.64</v>
      </c>
      <c r="G430" s="17">
        <f t="shared" si="30"/>
        <v>1326.6499999999999</v>
      </c>
      <c r="H430" s="33">
        <f t="shared" si="31"/>
        <v>443.45</v>
      </c>
      <c r="I430" s="34">
        <f t="shared" si="32"/>
        <v>883.19999999999993</v>
      </c>
      <c r="J430" s="35"/>
    </row>
    <row r="431" spans="1:10" s="36" customFormat="1" ht="13.5">
      <c r="A431" s="52" t="s">
        <v>647</v>
      </c>
      <c r="B431" s="53" t="s">
        <v>876</v>
      </c>
      <c r="C431" s="31" t="s">
        <v>7</v>
      </c>
      <c r="D431" s="19">
        <v>5</v>
      </c>
      <c r="E431" s="27">
        <v>126.46</v>
      </c>
      <c r="F431" s="27">
        <v>179.64</v>
      </c>
      <c r="G431" s="17">
        <f t="shared" si="30"/>
        <v>1530.5</v>
      </c>
      <c r="H431" s="33">
        <f t="shared" si="31"/>
        <v>632.29999999999995</v>
      </c>
      <c r="I431" s="34">
        <f t="shared" si="32"/>
        <v>898.19999999999993</v>
      </c>
      <c r="J431" s="35"/>
    </row>
    <row r="432" spans="1:10" s="36" customFormat="1" ht="13.5">
      <c r="A432" s="52" t="s">
        <v>648</v>
      </c>
      <c r="B432" s="53" t="s">
        <v>169</v>
      </c>
      <c r="C432" s="31" t="s">
        <v>7</v>
      </c>
      <c r="D432" s="19">
        <v>1</v>
      </c>
      <c r="E432" s="27">
        <v>989.5</v>
      </c>
      <c r="F432" s="27">
        <v>95.12</v>
      </c>
      <c r="G432" s="17">
        <f t="shared" si="30"/>
        <v>1084.6199999999999</v>
      </c>
      <c r="H432" s="33">
        <f t="shared" si="31"/>
        <v>989.5</v>
      </c>
      <c r="I432" s="34">
        <f t="shared" si="32"/>
        <v>95.12</v>
      </c>
      <c r="J432" s="35"/>
    </row>
    <row r="433" spans="1:10" s="36" customFormat="1" ht="27">
      <c r="A433" s="52" t="s">
        <v>649</v>
      </c>
      <c r="B433" s="53" t="s">
        <v>877</v>
      </c>
      <c r="C433" s="31" t="s">
        <v>7</v>
      </c>
      <c r="D433" s="19">
        <v>1</v>
      </c>
      <c r="E433" s="27">
        <v>537.75</v>
      </c>
      <c r="F433" s="27">
        <v>287.87</v>
      </c>
      <c r="G433" s="17">
        <f t="shared" si="30"/>
        <v>825.62</v>
      </c>
      <c r="H433" s="33">
        <f t="shared" si="31"/>
        <v>537.75</v>
      </c>
      <c r="I433" s="34">
        <f t="shared" si="32"/>
        <v>287.87</v>
      </c>
      <c r="J433" s="35"/>
    </row>
    <row r="434" spans="1:10" s="36" customFormat="1" ht="13.5">
      <c r="A434" s="52" t="s">
        <v>896</v>
      </c>
      <c r="B434" s="53" t="s">
        <v>878</v>
      </c>
      <c r="C434" s="31" t="s">
        <v>7</v>
      </c>
      <c r="D434" s="19">
        <v>1</v>
      </c>
      <c r="E434" s="27">
        <v>974.43</v>
      </c>
      <c r="F434" s="27">
        <v>324.85000000000002</v>
      </c>
      <c r="G434" s="17">
        <f t="shared" si="30"/>
        <v>1299.28</v>
      </c>
      <c r="H434" s="33">
        <f t="shared" si="31"/>
        <v>974.43</v>
      </c>
      <c r="I434" s="34">
        <f t="shared" si="32"/>
        <v>324.85000000000002</v>
      </c>
      <c r="J434" s="35"/>
    </row>
    <row r="435" spans="1:10" s="36" customFormat="1" ht="13.5">
      <c r="A435" s="63">
        <v>21</v>
      </c>
      <c r="B435" s="64" t="s">
        <v>170</v>
      </c>
      <c r="C435" s="65"/>
      <c r="D435" s="65"/>
      <c r="E435" s="66"/>
      <c r="F435" s="66"/>
      <c r="G435" s="67"/>
      <c r="H435" s="85"/>
      <c r="I435" s="86"/>
      <c r="J435" s="35"/>
    </row>
    <row r="436" spans="1:10" s="36" customFormat="1" ht="13.5">
      <c r="A436" s="52" t="s">
        <v>366</v>
      </c>
      <c r="B436" s="53" t="s">
        <v>171</v>
      </c>
      <c r="C436" s="31" t="s">
        <v>7</v>
      </c>
      <c r="D436" s="19">
        <v>5</v>
      </c>
      <c r="E436" s="27">
        <v>26.8</v>
      </c>
      <c r="F436" s="27">
        <v>6.52</v>
      </c>
      <c r="G436" s="17">
        <f t="shared" si="30"/>
        <v>166.6</v>
      </c>
      <c r="H436" s="33">
        <f t="shared" ref="H436:H470" si="33">E436*D436</f>
        <v>134</v>
      </c>
      <c r="I436" s="34">
        <f t="shared" ref="I436:I470" si="34">F436*D436</f>
        <v>32.599999999999994</v>
      </c>
      <c r="J436" s="35"/>
    </row>
    <row r="437" spans="1:10" s="36" customFormat="1" ht="13.5">
      <c r="A437" s="52" t="s">
        <v>367</v>
      </c>
      <c r="B437" s="53" t="s">
        <v>172</v>
      </c>
      <c r="C437" s="31" t="s">
        <v>7</v>
      </c>
      <c r="D437" s="19">
        <v>5</v>
      </c>
      <c r="E437" s="27">
        <v>47.8</v>
      </c>
      <c r="F437" s="27">
        <v>11.94</v>
      </c>
      <c r="G437" s="17">
        <f t="shared" si="30"/>
        <v>298.7</v>
      </c>
      <c r="H437" s="33">
        <f t="shared" si="33"/>
        <v>239</v>
      </c>
      <c r="I437" s="34">
        <f t="shared" si="34"/>
        <v>59.699999999999996</v>
      </c>
      <c r="J437" s="35"/>
    </row>
    <row r="438" spans="1:10" s="36" customFormat="1" ht="13.5">
      <c r="A438" s="52" t="s">
        <v>368</v>
      </c>
      <c r="B438" s="53" t="s">
        <v>173</v>
      </c>
      <c r="C438" s="31" t="s">
        <v>7</v>
      </c>
      <c r="D438" s="19">
        <v>5</v>
      </c>
      <c r="E438" s="27">
        <v>39.11</v>
      </c>
      <c r="F438" s="27">
        <v>9.7799999999999994</v>
      </c>
      <c r="G438" s="17">
        <f t="shared" si="30"/>
        <v>244.45000000000002</v>
      </c>
      <c r="H438" s="33">
        <f t="shared" si="33"/>
        <v>195.55</v>
      </c>
      <c r="I438" s="34">
        <f t="shared" si="34"/>
        <v>48.9</v>
      </c>
      <c r="J438" s="35"/>
    </row>
    <row r="439" spans="1:10" s="36" customFormat="1" ht="13.5">
      <c r="A439" s="52" t="s">
        <v>611</v>
      </c>
      <c r="B439" s="53" t="s">
        <v>879</v>
      </c>
      <c r="C439" s="31" t="s">
        <v>7</v>
      </c>
      <c r="D439" s="19">
        <v>5</v>
      </c>
      <c r="E439" s="27">
        <v>24.87</v>
      </c>
      <c r="F439" s="27">
        <v>4.82</v>
      </c>
      <c r="G439" s="17">
        <f t="shared" si="30"/>
        <v>148.45000000000002</v>
      </c>
      <c r="H439" s="33">
        <f t="shared" si="33"/>
        <v>124.35000000000001</v>
      </c>
      <c r="I439" s="34">
        <f t="shared" si="34"/>
        <v>24.1</v>
      </c>
      <c r="J439" s="35"/>
    </row>
    <row r="440" spans="1:10" s="36" customFormat="1" ht="13.5">
      <c r="A440" s="52" t="s">
        <v>455</v>
      </c>
      <c r="B440" s="53" t="s">
        <v>642</v>
      </c>
      <c r="C440" s="31" t="s">
        <v>7</v>
      </c>
      <c r="D440" s="19">
        <v>5</v>
      </c>
      <c r="E440" s="27">
        <v>50.39</v>
      </c>
      <c r="F440" s="27">
        <v>3.6</v>
      </c>
      <c r="G440" s="17">
        <f t="shared" si="30"/>
        <v>269.95</v>
      </c>
      <c r="H440" s="33">
        <f t="shared" si="33"/>
        <v>251.95</v>
      </c>
      <c r="I440" s="34">
        <f t="shared" si="34"/>
        <v>18</v>
      </c>
      <c r="J440" s="35"/>
    </row>
    <row r="441" spans="1:10" s="36" customFormat="1" ht="13.5">
      <c r="A441" s="52" t="s">
        <v>369</v>
      </c>
      <c r="B441" s="53" t="s">
        <v>417</v>
      </c>
      <c r="C441" s="31" t="s">
        <v>7</v>
      </c>
      <c r="D441" s="19">
        <v>5</v>
      </c>
      <c r="E441" s="28">
        <v>29.72</v>
      </c>
      <c r="F441" s="28">
        <v>3.31</v>
      </c>
      <c r="G441" s="17">
        <f t="shared" si="30"/>
        <v>165.15</v>
      </c>
      <c r="H441" s="33">
        <f t="shared" si="33"/>
        <v>148.6</v>
      </c>
      <c r="I441" s="34">
        <f t="shared" si="34"/>
        <v>16.55</v>
      </c>
      <c r="J441" s="35"/>
    </row>
    <row r="442" spans="1:10" s="36" customFormat="1" ht="13.5">
      <c r="A442" s="52" t="s">
        <v>612</v>
      </c>
      <c r="B442" s="53" t="s">
        <v>418</v>
      </c>
      <c r="C442" s="31" t="s">
        <v>7</v>
      </c>
      <c r="D442" s="19">
        <v>10</v>
      </c>
      <c r="E442" s="28">
        <v>18.260000000000002</v>
      </c>
      <c r="F442" s="28">
        <v>2.0299999999999998</v>
      </c>
      <c r="G442" s="17">
        <f t="shared" si="30"/>
        <v>202.90000000000003</v>
      </c>
      <c r="H442" s="33">
        <f t="shared" si="33"/>
        <v>182.60000000000002</v>
      </c>
      <c r="I442" s="34">
        <f t="shared" si="34"/>
        <v>20.299999999999997</v>
      </c>
      <c r="J442" s="35"/>
    </row>
    <row r="443" spans="1:10" s="36" customFormat="1" ht="13.5">
      <c r="A443" s="52" t="s">
        <v>613</v>
      </c>
      <c r="B443" s="53" t="s">
        <v>419</v>
      </c>
      <c r="C443" s="31" t="s">
        <v>7</v>
      </c>
      <c r="D443" s="19">
        <v>10</v>
      </c>
      <c r="E443" s="28">
        <v>18.29</v>
      </c>
      <c r="F443" s="28">
        <v>2.0299999999999998</v>
      </c>
      <c r="G443" s="17">
        <f t="shared" si="30"/>
        <v>203.2</v>
      </c>
      <c r="H443" s="33">
        <f t="shared" si="33"/>
        <v>182.89999999999998</v>
      </c>
      <c r="I443" s="34">
        <f t="shared" si="34"/>
        <v>20.299999999999997</v>
      </c>
      <c r="J443" s="35"/>
    </row>
    <row r="444" spans="1:10" s="36" customFormat="1" ht="13.5">
      <c r="A444" s="52" t="s">
        <v>370</v>
      </c>
      <c r="B444" s="53" t="s">
        <v>420</v>
      </c>
      <c r="C444" s="31" t="s">
        <v>7</v>
      </c>
      <c r="D444" s="19">
        <v>2</v>
      </c>
      <c r="E444" s="28">
        <v>18.32</v>
      </c>
      <c r="F444" s="28">
        <v>2.04</v>
      </c>
      <c r="G444" s="17">
        <f t="shared" si="30"/>
        <v>40.72</v>
      </c>
      <c r="H444" s="33">
        <f t="shared" si="33"/>
        <v>36.64</v>
      </c>
      <c r="I444" s="34">
        <f t="shared" si="34"/>
        <v>4.08</v>
      </c>
      <c r="J444" s="35"/>
    </row>
    <row r="445" spans="1:10" s="36" customFormat="1" ht="13.5">
      <c r="A445" s="52" t="s">
        <v>400</v>
      </c>
      <c r="B445" s="53" t="s">
        <v>421</v>
      </c>
      <c r="C445" s="31" t="s">
        <v>7</v>
      </c>
      <c r="D445" s="19">
        <v>15</v>
      </c>
      <c r="E445" s="28">
        <v>20.164278892072588</v>
      </c>
      <c r="F445" s="28">
        <v>2.2357211079274104</v>
      </c>
      <c r="G445" s="17">
        <f t="shared" si="30"/>
        <v>335.99999999999994</v>
      </c>
      <c r="H445" s="33">
        <f t="shared" si="33"/>
        <v>302.46418338108879</v>
      </c>
      <c r="I445" s="34">
        <f t="shared" si="34"/>
        <v>33.535816618911156</v>
      </c>
      <c r="J445" s="35"/>
    </row>
    <row r="446" spans="1:10" s="36" customFormat="1" ht="13.5">
      <c r="A446" s="52" t="s">
        <v>614</v>
      </c>
      <c r="B446" s="53" t="s">
        <v>422</v>
      </c>
      <c r="C446" s="31" t="s">
        <v>7</v>
      </c>
      <c r="D446" s="19">
        <v>15</v>
      </c>
      <c r="E446" s="28">
        <v>20.254297994269344</v>
      </c>
      <c r="F446" s="28">
        <v>2.2457020057306578</v>
      </c>
      <c r="G446" s="17">
        <f t="shared" si="30"/>
        <v>337.5</v>
      </c>
      <c r="H446" s="33">
        <f t="shared" si="33"/>
        <v>303.81446991404016</v>
      </c>
      <c r="I446" s="34">
        <f t="shared" si="34"/>
        <v>33.685530085959869</v>
      </c>
      <c r="J446" s="35"/>
    </row>
    <row r="447" spans="1:10" s="36" customFormat="1" ht="13.5">
      <c r="A447" s="52" t="s">
        <v>615</v>
      </c>
      <c r="B447" s="53" t="s">
        <v>423</v>
      </c>
      <c r="C447" s="31" t="s">
        <v>7</v>
      </c>
      <c r="D447" s="19">
        <v>15</v>
      </c>
      <c r="E447" s="28">
        <v>20.083261700095512</v>
      </c>
      <c r="F447" s="28">
        <v>2.2267382999044876</v>
      </c>
      <c r="G447" s="17">
        <f t="shared" si="30"/>
        <v>334.65</v>
      </c>
      <c r="H447" s="33">
        <f t="shared" si="33"/>
        <v>301.24892550143267</v>
      </c>
      <c r="I447" s="34">
        <f t="shared" si="34"/>
        <v>33.401074498567311</v>
      </c>
      <c r="J447" s="35"/>
    </row>
    <row r="448" spans="1:10" s="36" customFormat="1" ht="13.5">
      <c r="A448" s="52" t="s">
        <v>616</v>
      </c>
      <c r="B448" s="53" t="s">
        <v>425</v>
      </c>
      <c r="C448" s="31" t="s">
        <v>7</v>
      </c>
      <c r="D448" s="19">
        <v>15</v>
      </c>
      <c r="E448" s="28">
        <v>20.119269340974213</v>
      </c>
      <c r="F448" s="28">
        <v>2.2307306590257872</v>
      </c>
      <c r="G448" s="17">
        <f t="shared" si="30"/>
        <v>335.25</v>
      </c>
      <c r="H448" s="33">
        <f t="shared" si="33"/>
        <v>301.78904011461321</v>
      </c>
      <c r="I448" s="34">
        <f t="shared" si="34"/>
        <v>33.460959885386806</v>
      </c>
      <c r="J448" s="35"/>
    </row>
    <row r="449" spans="1:10" s="36" customFormat="1" ht="13.5">
      <c r="A449" s="52" t="s">
        <v>617</v>
      </c>
      <c r="B449" s="53" t="s">
        <v>424</v>
      </c>
      <c r="C449" s="31" t="s">
        <v>7</v>
      </c>
      <c r="D449" s="19">
        <v>15</v>
      </c>
      <c r="E449" s="28">
        <v>20.023929773929776</v>
      </c>
      <c r="F449" s="28">
        <v>2.2260702260702239</v>
      </c>
      <c r="G449" s="17">
        <f t="shared" si="30"/>
        <v>333.75</v>
      </c>
      <c r="H449" s="33">
        <f t="shared" si="33"/>
        <v>300.35894660894667</v>
      </c>
      <c r="I449" s="34">
        <f t="shared" si="34"/>
        <v>33.391053391053362</v>
      </c>
      <c r="J449" s="35"/>
    </row>
    <row r="450" spans="1:10" s="36" customFormat="1" ht="27">
      <c r="A450" s="52" t="s">
        <v>618</v>
      </c>
      <c r="B450" s="53" t="s">
        <v>880</v>
      </c>
      <c r="C450" s="31" t="s">
        <v>7</v>
      </c>
      <c r="D450" s="19">
        <v>1</v>
      </c>
      <c r="E450" s="27">
        <v>1273.43</v>
      </c>
      <c r="F450" s="27">
        <v>224.73</v>
      </c>
      <c r="G450" s="17">
        <f t="shared" ref="G450:G483" si="35">(D450*E450)+(D450*F450)</f>
        <v>1498.16</v>
      </c>
      <c r="H450" s="33">
        <f t="shared" si="33"/>
        <v>1273.43</v>
      </c>
      <c r="I450" s="34">
        <f t="shared" si="34"/>
        <v>224.73</v>
      </c>
      <c r="J450" s="35"/>
    </row>
    <row r="451" spans="1:10" s="36" customFormat="1" ht="13.5">
      <c r="A451" s="52" t="s">
        <v>619</v>
      </c>
      <c r="B451" s="53" t="s">
        <v>881</v>
      </c>
      <c r="C451" s="31" t="s">
        <v>7</v>
      </c>
      <c r="D451" s="19">
        <v>1</v>
      </c>
      <c r="E451" s="28">
        <v>85.873877288788947</v>
      </c>
      <c r="F451" s="28">
        <v>15.156122711211056</v>
      </c>
      <c r="G451" s="17">
        <f t="shared" si="35"/>
        <v>101.03</v>
      </c>
      <c r="H451" s="33">
        <f t="shared" si="33"/>
        <v>85.873877288788947</v>
      </c>
      <c r="I451" s="34">
        <f t="shared" si="34"/>
        <v>15.156122711211056</v>
      </c>
      <c r="J451" s="35"/>
    </row>
    <row r="452" spans="1:10" s="36" customFormat="1" ht="13.5">
      <c r="A452" s="52" t="s">
        <v>620</v>
      </c>
      <c r="B452" s="53" t="s">
        <v>174</v>
      </c>
      <c r="C452" s="31" t="s">
        <v>7</v>
      </c>
      <c r="D452" s="19">
        <v>1</v>
      </c>
      <c r="E452" s="28">
        <v>53.115966171194259</v>
      </c>
      <c r="F452" s="28">
        <v>9.3740338288057448</v>
      </c>
      <c r="G452" s="17">
        <f t="shared" si="35"/>
        <v>62.49</v>
      </c>
      <c r="H452" s="33">
        <f t="shared" si="33"/>
        <v>53.115966171194259</v>
      </c>
      <c r="I452" s="34">
        <f t="shared" si="34"/>
        <v>9.3740338288057448</v>
      </c>
      <c r="J452" s="35"/>
    </row>
    <row r="453" spans="1:10" s="36" customFormat="1" ht="13.5">
      <c r="A453" s="52" t="s">
        <v>621</v>
      </c>
      <c r="B453" s="53" t="s">
        <v>175</v>
      </c>
      <c r="C453" s="31" t="s">
        <v>7</v>
      </c>
      <c r="D453" s="19">
        <v>20</v>
      </c>
      <c r="E453" s="27">
        <v>21.73</v>
      </c>
      <c r="F453" s="27">
        <v>5.44</v>
      </c>
      <c r="G453" s="17">
        <f t="shared" si="35"/>
        <v>543.40000000000009</v>
      </c>
      <c r="H453" s="33">
        <f t="shared" si="33"/>
        <v>434.6</v>
      </c>
      <c r="I453" s="34">
        <f t="shared" si="34"/>
        <v>108.80000000000001</v>
      </c>
      <c r="J453" s="35"/>
    </row>
    <row r="454" spans="1:10" s="36" customFormat="1" ht="27">
      <c r="A454" s="52" t="s">
        <v>622</v>
      </c>
      <c r="B454" s="53" t="s">
        <v>882</v>
      </c>
      <c r="C454" s="31" t="s">
        <v>7</v>
      </c>
      <c r="D454" s="19">
        <v>1</v>
      </c>
      <c r="E454" s="27">
        <v>353.64</v>
      </c>
      <c r="F454" s="27">
        <v>5</v>
      </c>
      <c r="G454" s="17">
        <f t="shared" si="35"/>
        <v>358.64</v>
      </c>
      <c r="H454" s="33">
        <f>E454*D454</f>
        <v>353.64</v>
      </c>
      <c r="I454" s="34">
        <f t="shared" si="34"/>
        <v>5</v>
      </c>
      <c r="J454" s="35"/>
    </row>
    <row r="455" spans="1:10" s="36" customFormat="1" ht="13.5">
      <c r="A455" s="63">
        <v>22</v>
      </c>
      <c r="B455" s="64" t="s">
        <v>176</v>
      </c>
      <c r="C455" s="65"/>
      <c r="D455" s="65"/>
      <c r="E455" s="66"/>
      <c r="F455" s="66"/>
      <c r="G455" s="67"/>
      <c r="H455" s="85"/>
      <c r="I455" s="86"/>
      <c r="J455" s="35"/>
    </row>
    <row r="456" spans="1:10" s="36" customFormat="1" ht="13.5">
      <c r="A456" s="52" t="s">
        <v>371</v>
      </c>
      <c r="B456" s="53" t="s">
        <v>456</v>
      </c>
      <c r="C456" s="31" t="s">
        <v>720</v>
      </c>
      <c r="D456" s="19">
        <v>10</v>
      </c>
      <c r="E456" s="27">
        <v>100</v>
      </c>
      <c r="F456" s="27">
        <v>0</v>
      </c>
      <c r="G456" s="17">
        <f t="shared" si="35"/>
        <v>1000</v>
      </c>
      <c r="H456" s="33">
        <f t="shared" si="33"/>
        <v>1000</v>
      </c>
      <c r="I456" s="34">
        <f t="shared" si="34"/>
        <v>0</v>
      </c>
      <c r="J456" s="35"/>
    </row>
    <row r="457" spans="1:10" s="36" customFormat="1" ht="13.5">
      <c r="A457" s="52" t="s">
        <v>372</v>
      </c>
      <c r="B457" s="53" t="s">
        <v>177</v>
      </c>
      <c r="C457" s="31" t="s">
        <v>720</v>
      </c>
      <c r="D457" s="19">
        <v>10</v>
      </c>
      <c r="E457" s="27">
        <v>105.02</v>
      </c>
      <c r="F457" s="27">
        <v>0</v>
      </c>
      <c r="G457" s="17">
        <f t="shared" si="35"/>
        <v>1050.2</v>
      </c>
      <c r="H457" s="33">
        <f t="shared" si="33"/>
        <v>1050.2</v>
      </c>
      <c r="I457" s="34">
        <f t="shared" si="34"/>
        <v>0</v>
      </c>
      <c r="J457" s="35"/>
    </row>
    <row r="458" spans="1:10" s="36" customFormat="1" ht="13.5">
      <c r="A458" s="52" t="s">
        <v>373</v>
      </c>
      <c r="B458" s="53" t="s">
        <v>178</v>
      </c>
      <c r="C458" s="31" t="s">
        <v>7</v>
      </c>
      <c r="D458" s="19">
        <v>1</v>
      </c>
      <c r="E458" s="27">
        <v>434.59</v>
      </c>
      <c r="F458" s="27">
        <v>0</v>
      </c>
      <c r="G458" s="17">
        <f t="shared" si="35"/>
        <v>434.59</v>
      </c>
      <c r="H458" s="33">
        <f t="shared" si="33"/>
        <v>434.59</v>
      </c>
      <c r="I458" s="34">
        <f t="shared" si="34"/>
        <v>0</v>
      </c>
      <c r="J458" s="35"/>
    </row>
    <row r="459" spans="1:10" s="36" customFormat="1" ht="13.5">
      <c r="A459" s="52" t="s">
        <v>374</v>
      </c>
      <c r="B459" s="53" t="s">
        <v>892</v>
      </c>
      <c r="C459" s="31" t="s">
        <v>24</v>
      </c>
      <c r="D459" s="19">
        <v>50</v>
      </c>
      <c r="E459" s="27">
        <v>2.77</v>
      </c>
      <c r="F459" s="27">
        <v>0.86</v>
      </c>
      <c r="G459" s="17">
        <f t="shared" si="35"/>
        <v>181.5</v>
      </c>
      <c r="H459" s="33">
        <f t="shared" si="33"/>
        <v>138.5</v>
      </c>
      <c r="I459" s="34">
        <f t="shared" si="34"/>
        <v>43</v>
      </c>
      <c r="J459" s="35"/>
    </row>
    <row r="460" spans="1:10" s="36" customFormat="1" ht="13.5">
      <c r="A460" s="52" t="s">
        <v>375</v>
      </c>
      <c r="B460" s="53" t="s">
        <v>893</v>
      </c>
      <c r="C460" s="31" t="s">
        <v>24</v>
      </c>
      <c r="D460" s="19">
        <v>50</v>
      </c>
      <c r="E460" s="27">
        <v>3.81</v>
      </c>
      <c r="F460" s="27">
        <v>1.07</v>
      </c>
      <c r="G460" s="17">
        <f t="shared" si="35"/>
        <v>244</v>
      </c>
      <c r="H460" s="33">
        <f t="shared" si="33"/>
        <v>190.5</v>
      </c>
      <c r="I460" s="34">
        <f t="shared" si="34"/>
        <v>53.5</v>
      </c>
      <c r="J460" s="35"/>
    </row>
    <row r="461" spans="1:10" s="36" customFormat="1" ht="13.5">
      <c r="A461" s="52" t="s">
        <v>376</v>
      </c>
      <c r="B461" s="53" t="s">
        <v>685</v>
      </c>
      <c r="C461" s="31" t="s">
        <v>24</v>
      </c>
      <c r="D461" s="19">
        <v>50</v>
      </c>
      <c r="E461" s="27">
        <v>5.42</v>
      </c>
      <c r="F461" s="27">
        <v>1.42</v>
      </c>
      <c r="G461" s="17">
        <f t="shared" si="35"/>
        <v>342</v>
      </c>
      <c r="H461" s="33">
        <f t="shared" si="33"/>
        <v>271</v>
      </c>
      <c r="I461" s="34">
        <f t="shared" si="34"/>
        <v>71</v>
      </c>
      <c r="J461" s="35"/>
    </row>
    <row r="462" spans="1:10" s="36" customFormat="1" ht="13.5">
      <c r="A462" s="52" t="s">
        <v>377</v>
      </c>
      <c r="B462" s="53" t="s">
        <v>686</v>
      </c>
      <c r="C462" s="31" t="s">
        <v>24</v>
      </c>
      <c r="D462" s="19">
        <v>50</v>
      </c>
      <c r="E462" s="27">
        <v>7.37</v>
      </c>
      <c r="F462" s="27">
        <v>1.86</v>
      </c>
      <c r="G462" s="17">
        <f t="shared" si="35"/>
        <v>461.5</v>
      </c>
      <c r="H462" s="33">
        <f t="shared" si="33"/>
        <v>368.5</v>
      </c>
      <c r="I462" s="34">
        <f t="shared" si="34"/>
        <v>93</v>
      </c>
      <c r="J462" s="35"/>
    </row>
    <row r="463" spans="1:10" s="36" customFormat="1" ht="13.5">
      <c r="A463" s="52" t="s">
        <v>378</v>
      </c>
      <c r="B463" s="53" t="s">
        <v>687</v>
      </c>
      <c r="C463" s="31" t="s">
        <v>24</v>
      </c>
      <c r="D463" s="19">
        <v>50</v>
      </c>
      <c r="E463" s="27">
        <v>11.72</v>
      </c>
      <c r="F463" s="27">
        <v>2.76</v>
      </c>
      <c r="G463" s="17">
        <f t="shared" si="35"/>
        <v>724</v>
      </c>
      <c r="H463" s="33">
        <f t="shared" si="33"/>
        <v>586</v>
      </c>
      <c r="I463" s="34">
        <f t="shared" si="34"/>
        <v>138</v>
      </c>
      <c r="J463" s="35"/>
    </row>
    <row r="464" spans="1:10" s="36" customFormat="1" ht="13.5">
      <c r="A464" s="52" t="s">
        <v>379</v>
      </c>
      <c r="B464" s="53" t="s">
        <v>688</v>
      </c>
      <c r="C464" s="31" t="s">
        <v>24</v>
      </c>
      <c r="D464" s="19">
        <v>25</v>
      </c>
      <c r="E464" s="27">
        <v>17.95</v>
      </c>
      <c r="F464" s="27">
        <v>4.13</v>
      </c>
      <c r="G464" s="17">
        <f t="shared" si="35"/>
        <v>552</v>
      </c>
      <c r="H464" s="33">
        <f t="shared" si="33"/>
        <v>448.75</v>
      </c>
      <c r="I464" s="34">
        <f t="shared" si="34"/>
        <v>103.25</v>
      </c>
      <c r="J464" s="35"/>
    </row>
    <row r="465" spans="1:10" s="36" customFormat="1" ht="13.5">
      <c r="A465" s="52" t="s">
        <v>399</v>
      </c>
      <c r="B465" s="53" t="s">
        <v>689</v>
      </c>
      <c r="C465" s="31" t="s">
        <v>24</v>
      </c>
      <c r="D465" s="19">
        <v>10</v>
      </c>
      <c r="E465" s="27">
        <v>22.44</v>
      </c>
      <c r="F465" s="27">
        <v>2.17</v>
      </c>
      <c r="G465" s="17">
        <f t="shared" si="35"/>
        <v>246.1</v>
      </c>
      <c r="H465" s="33">
        <f t="shared" si="33"/>
        <v>224.4</v>
      </c>
      <c r="I465" s="34">
        <f t="shared" si="34"/>
        <v>21.7</v>
      </c>
      <c r="J465" s="35"/>
    </row>
    <row r="466" spans="1:10" s="36" customFormat="1" ht="13.5">
      <c r="A466" s="52" t="s">
        <v>380</v>
      </c>
      <c r="B466" s="53" t="s">
        <v>690</v>
      </c>
      <c r="C466" s="31" t="s">
        <v>24</v>
      </c>
      <c r="D466" s="19">
        <v>10</v>
      </c>
      <c r="E466" s="27">
        <v>30.78</v>
      </c>
      <c r="F466" s="27">
        <v>2.4900000000000002</v>
      </c>
      <c r="G466" s="17">
        <f t="shared" si="35"/>
        <v>332.7</v>
      </c>
      <c r="H466" s="33">
        <f t="shared" si="33"/>
        <v>307.8</v>
      </c>
      <c r="I466" s="34">
        <f t="shared" si="34"/>
        <v>24.900000000000002</v>
      </c>
      <c r="J466" s="35"/>
    </row>
    <row r="467" spans="1:10" s="36" customFormat="1" ht="13.5">
      <c r="A467" s="52" t="s">
        <v>381</v>
      </c>
      <c r="B467" s="53" t="s">
        <v>691</v>
      </c>
      <c r="C467" s="31" t="s">
        <v>24</v>
      </c>
      <c r="D467" s="19">
        <v>10</v>
      </c>
      <c r="E467" s="27">
        <v>43.7</v>
      </c>
      <c r="F467" s="27">
        <v>2.96</v>
      </c>
      <c r="G467" s="17">
        <f t="shared" si="35"/>
        <v>466.6</v>
      </c>
      <c r="H467" s="33">
        <f t="shared" si="33"/>
        <v>437</v>
      </c>
      <c r="I467" s="34">
        <f t="shared" si="34"/>
        <v>29.6</v>
      </c>
      <c r="J467" s="35"/>
    </row>
    <row r="468" spans="1:10" s="36" customFormat="1" ht="13.5">
      <c r="A468" s="52" t="s">
        <v>650</v>
      </c>
      <c r="B468" s="53" t="s">
        <v>692</v>
      </c>
      <c r="C468" s="31" t="s">
        <v>24</v>
      </c>
      <c r="D468" s="19">
        <v>50</v>
      </c>
      <c r="E468" s="27">
        <v>5.28</v>
      </c>
      <c r="F468" s="27">
        <v>0.09</v>
      </c>
      <c r="G468" s="17">
        <f t="shared" si="35"/>
        <v>268.5</v>
      </c>
      <c r="H468" s="33">
        <f t="shared" si="33"/>
        <v>264</v>
      </c>
      <c r="I468" s="34">
        <f t="shared" si="34"/>
        <v>4.5</v>
      </c>
      <c r="J468" s="35"/>
    </row>
    <row r="469" spans="1:10" s="36" customFormat="1" ht="13.5">
      <c r="A469" s="52" t="s">
        <v>894</v>
      </c>
      <c r="B469" s="53" t="s">
        <v>179</v>
      </c>
      <c r="C469" s="31" t="s">
        <v>7</v>
      </c>
      <c r="D469" s="19">
        <v>10</v>
      </c>
      <c r="E469" s="27">
        <v>51.47</v>
      </c>
      <c r="F469" s="27">
        <v>0</v>
      </c>
      <c r="G469" s="17">
        <f t="shared" si="35"/>
        <v>514.70000000000005</v>
      </c>
      <c r="H469" s="33">
        <f t="shared" si="33"/>
        <v>514.70000000000005</v>
      </c>
      <c r="I469" s="34">
        <f t="shared" si="34"/>
        <v>0</v>
      </c>
      <c r="J469" s="35"/>
    </row>
    <row r="470" spans="1:10" s="36" customFormat="1" ht="13.5">
      <c r="A470" s="52" t="s">
        <v>895</v>
      </c>
      <c r="B470" s="53" t="s">
        <v>180</v>
      </c>
      <c r="C470" s="31" t="s">
        <v>24</v>
      </c>
      <c r="D470" s="19">
        <v>100</v>
      </c>
      <c r="E470" s="27">
        <v>23.44</v>
      </c>
      <c r="F470" s="27">
        <v>0</v>
      </c>
      <c r="G470" s="17">
        <f t="shared" si="35"/>
        <v>2344</v>
      </c>
      <c r="H470" s="33">
        <f t="shared" si="33"/>
        <v>2344</v>
      </c>
      <c r="I470" s="34">
        <f t="shared" si="34"/>
        <v>0</v>
      </c>
      <c r="J470" s="35"/>
    </row>
    <row r="471" spans="1:10" s="36" customFormat="1" ht="13.5">
      <c r="A471" s="63">
        <v>23</v>
      </c>
      <c r="B471" s="64" t="s">
        <v>181</v>
      </c>
      <c r="C471" s="65"/>
      <c r="D471" s="65"/>
      <c r="E471" s="66"/>
      <c r="F471" s="66"/>
      <c r="G471" s="67"/>
      <c r="H471" s="85"/>
      <c r="I471" s="86"/>
      <c r="J471" s="35"/>
    </row>
    <row r="472" spans="1:10" s="36" customFormat="1" ht="13.5">
      <c r="A472" s="52" t="s">
        <v>382</v>
      </c>
      <c r="B472" s="53" t="s">
        <v>182</v>
      </c>
      <c r="C472" s="31" t="s">
        <v>4</v>
      </c>
      <c r="D472" s="19">
        <v>15</v>
      </c>
      <c r="E472" s="28">
        <v>7.6</v>
      </c>
      <c r="F472" s="28">
        <v>161.37</v>
      </c>
      <c r="G472" s="17">
        <f t="shared" si="35"/>
        <v>2534.5500000000002</v>
      </c>
      <c r="H472" s="33">
        <f t="shared" ref="H472:H481" si="36">E472*D472</f>
        <v>114</v>
      </c>
      <c r="I472" s="34">
        <f t="shared" ref="I472:I481" si="37">F472*D472</f>
        <v>2420.5500000000002</v>
      </c>
      <c r="J472" s="35"/>
    </row>
    <row r="473" spans="1:10" s="36" customFormat="1" ht="13.5">
      <c r="A473" s="52" t="s">
        <v>383</v>
      </c>
      <c r="B473" s="53" t="s">
        <v>183</v>
      </c>
      <c r="C473" s="31" t="s">
        <v>184</v>
      </c>
      <c r="D473" s="19">
        <v>1</v>
      </c>
      <c r="E473" s="28">
        <v>53.52</v>
      </c>
      <c r="F473" s="28">
        <v>1136.32</v>
      </c>
      <c r="G473" s="17">
        <f t="shared" si="35"/>
        <v>1189.8399999999999</v>
      </c>
      <c r="H473" s="33">
        <f t="shared" si="36"/>
        <v>53.52</v>
      </c>
      <c r="I473" s="34">
        <f t="shared" si="37"/>
        <v>1136.32</v>
      </c>
      <c r="J473" s="35"/>
    </row>
    <row r="474" spans="1:10" s="36" customFormat="1" ht="13.5">
      <c r="A474" s="52" t="s">
        <v>384</v>
      </c>
      <c r="B474" s="53" t="s">
        <v>185</v>
      </c>
      <c r="C474" s="31" t="s">
        <v>184</v>
      </c>
      <c r="D474" s="19">
        <v>1</v>
      </c>
      <c r="E474" s="27">
        <v>45.89</v>
      </c>
      <c r="F474" s="27">
        <v>966.71</v>
      </c>
      <c r="G474" s="17">
        <f t="shared" si="35"/>
        <v>1012.6</v>
      </c>
      <c r="H474" s="33">
        <f t="shared" si="36"/>
        <v>45.89</v>
      </c>
      <c r="I474" s="34">
        <f t="shared" si="37"/>
        <v>966.71</v>
      </c>
      <c r="J474" s="35"/>
    </row>
    <row r="475" spans="1:10" s="36" customFormat="1" ht="13.5">
      <c r="A475" s="52" t="s">
        <v>385</v>
      </c>
      <c r="B475" s="53" t="s">
        <v>186</v>
      </c>
      <c r="C475" s="31" t="s">
        <v>184</v>
      </c>
      <c r="D475" s="19">
        <v>1</v>
      </c>
      <c r="E475" s="28">
        <v>53.23</v>
      </c>
      <c r="F475" s="28">
        <v>1129.5899999999999</v>
      </c>
      <c r="G475" s="17">
        <f t="shared" si="35"/>
        <v>1182.82</v>
      </c>
      <c r="H475" s="33">
        <f t="shared" si="36"/>
        <v>53.23</v>
      </c>
      <c r="I475" s="34">
        <f t="shared" si="37"/>
        <v>1129.5899999999999</v>
      </c>
      <c r="J475" s="35"/>
    </row>
    <row r="476" spans="1:10" s="36" customFormat="1" ht="13.5">
      <c r="A476" s="52" t="s">
        <v>386</v>
      </c>
      <c r="B476" s="53" t="s">
        <v>187</v>
      </c>
      <c r="C476" s="31" t="s">
        <v>184</v>
      </c>
      <c r="D476" s="19">
        <v>1</v>
      </c>
      <c r="E476" s="28">
        <v>78.13</v>
      </c>
      <c r="F476" s="28">
        <v>1658.11</v>
      </c>
      <c r="G476" s="17">
        <f t="shared" si="35"/>
        <v>1736.2399999999998</v>
      </c>
      <c r="H476" s="33">
        <f t="shared" si="36"/>
        <v>78.13</v>
      </c>
      <c r="I476" s="34">
        <f t="shared" si="37"/>
        <v>1658.11</v>
      </c>
      <c r="J476" s="35"/>
    </row>
    <row r="477" spans="1:10" s="36" customFormat="1" ht="13.5">
      <c r="A477" s="52" t="s">
        <v>387</v>
      </c>
      <c r="B477" s="53" t="s">
        <v>188</v>
      </c>
      <c r="C477" s="31" t="s">
        <v>184</v>
      </c>
      <c r="D477" s="19">
        <v>1</v>
      </c>
      <c r="E477" s="28">
        <v>63</v>
      </c>
      <c r="F477" s="28">
        <v>1336.98</v>
      </c>
      <c r="G477" s="17">
        <f t="shared" si="35"/>
        <v>1399.98</v>
      </c>
      <c r="H477" s="33">
        <f t="shared" si="36"/>
        <v>63</v>
      </c>
      <c r="I477" s="34">
        <f t="shared" si="37"/>
        <v>1336.98</v>
      </c>
      <c r="J477" s="35"/>
    </row>
    <row r="478" spans="1:10" s="36" customFormat="1" ht="13.5">
      <c r="A478" s="52" t="s">
        <v>388</v>
      </c>
      <c r="B478" s="53" t="s">
        <v>189</v>
      </c>
      <c r="C478" s="31" t="s">
        <v>184</v>
      </c>
      <c r="D478" s="19">
        <v>1</v>
      </c>
      <c r="E478" s="28">
        <v>60.68</v>
      </c>
      <c r="F478" s="28">
        <v>1287.72</v>
      </c>
      <c r="G478" s="17">
        <f t="shared" si="35"/>
        <v>1348.4</v>
      </c>
      <c r="H478" s="33">
        <f t="shared" si="36"/>
        <v>60.68</v>
      </c>
      <c r="I478" s="34">
        <f t="shared" si="37"/>
        <v>1287.72</v>
      </c>
      <c r="J478" s="35"/>
    </row>
    <row r="479" spans="1:10" s="36" customFormat="1" ht="13.5">
      <c r="A479" s="52" t="s">
        <v>389</v>
      </c>
      <c r="B479" s="53" t="s">
        <v>190</v>
      </c>
      <c r="C479" s="31" t="s">
        <v>184</v>
      </c>
      <c r="D479" s="19">
        <v>1</v>
      </c>
      <c r="E479" s="28">
        <v>63</v>
      </c>
      <c r="F479" s="28">
        <v>1336.96</v>
      </c>
      <c r="G479" s="17">
        <f t="shared" si="35"/>
        <v>1399.96</v>
      </c>
      <c r="H479" s="33">
        <f t="shared" si="36"/>
        <v>63</v>
      </c>
      <c r="I479" s="34">
        <f t="shared" si="37"/>
        <v>1336.96</v>
      </c>
      <c r="J479" s="35"/>
    </row>
    <row r="480" spans="1:10" s="36" customFormat="1" ht="13.5">
      <c r="A480" s="52" t="s">
        <v>390</v>
      </c>
      <c r="B480" s="53" t="s">
        <v>191</v>
      </c>
      <c r="C480" s="31" t="s">
        <v>184</v>
      </c>
      <c r="D480" s="19">
        <v>1</v>
      </c>
      <c r="E480" s="28">
        <v>63.33</v>
      </c>
      <c r="F480" s="28">
        <v>1344.09</v>
      </c>
      <c r="G480" s="17">
        <f t="shared" si="35"/>
        <v>1407.4199999999998</v>
      </c>
      <c r="H480" s="33">
        <f t="shared" si="36"/>
        <v>63.33</v>
      </c>
      <c r="I480" s="34">
        <f t="shared" si="37"/>
        <v>1344.09</v>
      </c>
      <c r="J480" s="35"/>
    </row>
    <row r="481" spans="1:14" s="36" customFormat="1" ht="27">
      <c r="A481" s="52" t="s">
        <v>653</v>
      </c>
      <c r="B481" s="53" t="s">
        <v>883</v>
      </c>
      <c r="C481" s="31" t="s">
        <v>719</v>
      </c>
      <c r="D481" s="19">
        <v>200</v>
      </c>
      <c r="E481" s="27">
        <v>0.03</v>
      </c>
      <c r="F481" s="27">
        <v>0.64</v>
      </c>
      <c r="G481" s="17">
        <f t="shared" si="35"/>
        <v>134</v>
      </c>
      <c r="H481" s="33">
        <f t="shared" si="36"/>
        <v>6</v>
      </c>
      <c r="I481" s="34">
        <f t="shared" si="37"/>
        <v>128</v>
      </c>
      <c r="J481" s="35"/>
    </row>
    <row r="482" spans="1:14" s="36" customFormat="1" ht="13.5">
      <c r="A482" s="63">
        <v>24</v>
      </c>
      <c r="B482" s="64" t="s">
        <v>192</v>
      </c>
      <c r="C482" s="65"/>
      <c r="D482" s="65"/>
      <c r="E482" s="66"/>
      <c r="F482" s="66"/>
      <c r="G482" s="67"/>
      <c r="H482" s="85"/>
      <c r="I482" s="86"/>
      <c r="J482" s="35"/>
    </row>
    <row r="483" spans="1:14" s="36" customFormat="1" ht="14.25" thickBot="1">
      <c r="A483" s="76" t="s">
        <v>694</v>
      </c>
      <c r="B483" s="77" t="s">
        <v>884</v>
      </c>
      <c r="C483" s="78" t="s">
        <v>720</v>
      </c>
      <c r="D483" s="79">
        <v>80</v>
      </c>
      <c r="E483" s="108">
        <v>9.6</v>
      </c>
      <c r="F483" s="108">
        <v>38.4</v>
      </c>
      <c r="G483" s="80">
        <f t="shared" si="35"/>
        <v>3840</v>
      </c>
      <c r="H483" s="33">
        <f t="shared" ref="H483:H487" si="38">E483*D483</f>
        <v>768</v>
      </c>
      <c r="I483" s="34">
        <f>F483*D483</f>
        <v>3072</v>
      </c>
      <c r="J483" s="35"/>
    </row>
    <row r="484" spans="1:14" s="58" customFormat="1" ht="13.5">
      <c r="A484" s="151" t="s">
        <v>955</v>
      </c>
      <c r="B484" s="152"/>
      <c r="C484" s="152"/>
      <c r="D484" s="152"/>
      <c r="E484" s="152"/>
      <c r="F484" s="152"/>
      <c r="G484" s="69">
        <f>SUM(G11:G483)</f>
        <v>1189792.4849999996</v>
      </c>
      <c r="H484" s="87">
        <f>SUM(H11:H483)</f>
        <v>701248.7935752098</v>
      </c>
      <c r="I484" s="88">
        <f>SUM(I11:I483)</f>
        <v>488414.39142478979</v>
      </c>
    </row>
    <row r="485" spans="1:14" s="58" customFormat="1" ht="13.5">
      <c r="A485" s="153" t="s">
        <v>956</v>
      </c>
      <c r="B485" s="154"/>
      <c r="C485" s="154"/>
      <c r="D485" s="154"/>
      <c r="E485" s="154"/>
      <c r="F485" s="154"/>
      <c r="G485" s="68">
        <f>SUM(H11:H483)*1.2288</f>
        <v>861694.51754521776</v>
      </c>
      <c r="H485" s="89">
        <f t="shared" si="38"/>
        <v>0</v>
      </c>
      <c r="I485" s="90">
        <f t="shared" ref="I485:I487" si="39">F485*D485</f>
        <v>0</v>
      </c>
      <c r="J485" s="91"/>
      <c r="K485" s="92"/>
    </row>
    <row r="486" spans="1:14" s="58" customFormat="1" ht="13.5">
      <c r="A486" s="153" t="s">
        <v>957</v>
      </c>
      <c r="B486" s="154"/>
      <c r="C486" s="154"/>
      <c r="D486" s="154"/>
      <c r="E486" s="154"/>
      <c r="F486" s="154"/>
      <c r="G486" s="68">
        <f>SUM(I11:I483)*1.2288</f>
        <v>600163.60418278165</v>
      </c>
      <c r="H486" s="89">
        <f t="shared" si="38"/>
        <v>0</v>
      </c>
      <c r="I486" s="90">
        <f t="shared" si="39"/>
        <v>0</v>
      </c>
      <c r="J486" s="91"/>
      <c r="K486" s="92"/>
    </row>
    <row r="487" spans="1:14" s="58" customFormat="1" ht="14.25" thickBot="1">
      <c r="A487" s="155" t="s">
        <v>958</v>
      </c>
      <c r="B487" s="156"/>
      <c r="C487" s="156"/>
      <c r="D487" s="156"/>
      <c r="E487" s="156"/>
      <c r="F487" s="156"/>
      <c r="G487" s="82">
        <f>G485+G486</f>
        <v>1461858.1217279993</v>
      </c>
      <c r="H487" s="87">
        <f t="shared" si="38"/>
        <v>0</v>
      </c>
      <c r="I487" s="88">
        <f t="shared" si="39"/>
        <v>0</v>
      </c>
    </row>
    <row r="488" spans="1:14">
      <c r="K488" s="1"/>
      <c r="L488" s="1"/>
      <c r="M488" s="1"/>
      <c r="N488" s="1"/>
    </row>
    <row r="489" spans="1:14">
      <c r="A489" s="1" t="s">
        <v>693</v>
      </c>
      <c r="K489" s="1"/>
      <c r="L489" s="1"/>
      <c r="M489" s="1"/>
      <c r="N489" s="1"/>
    </row>
    <row r="490" spans="1:14">
      <c r="A490" s="1" t="s">
        <v>966</v>
      </c>
    </row>
  </sheetData>
  <autoFilter ref="A9:I487"/>
  <mergeCells count="14">
    <mergeCell ref="A484:F484"/>
    <mergeCell ref="A485:F485"/>
    <mergeCell ref="A486:F486"/>
    <mergeCell ref="A487:F487"/>
    <mergeCell ref="A2:G3"/>
    <mergeCell ref="A4:E4"/>
    <mergeCell ref="F4:G4"/>
    <mergeCell ref="A6:G6"/>
    <mergeCell ref="A8:A9"/>
    <mergeCell ref="B8:B9"/>
    <mergeCell ref="C8:C9"/>
    <mergeCell ref="D8:D9"/>
    <mergeCell ref="E8:F8"/>
    <mergeCell ref="G8:G9"/>
  </mergeCells>
  <printOptions horizontalCentered="1"/>
  <pageMargins left="0.59055118110236227" right="0.19685039370078741" top="0.98425196850393704" bottom="0.59055118110236227" header="0.31496062992125984" footer="0.31496062992125984"/>
  <pageSetup paperSize="9" scale="90" orientation="landscape" horizontalDpi="4294967292" r:id="rId1"/>
  <drawing r:id="rId2"/>
  <legacyDrawing r:id="rId3"/>
  <oleObjects>
    <mc:AlternateContent xmlns:mc="http://schemas.openxmlformats.org/markup-compatibility/2006">
      <mc:Choice Requires="x14">
        <oleObject progId="Word.Picture.8" shapeId="6145" r:id="rId4">
          <objectPr defaultSize="0" autoPict="0" r:id="rId5">
            <anchor moveWithCells="1" sizeWithCells="1">
              <from>
                <xdr:col>0</xdr:col>
                <xdr:colOff>304800</xdr:colOff>
                <xdr:row>1</xdr:row>
                <xdr:rowOff>95250</xdr:rowOff>
              </from>
              <to>
                <xdr:col>1</xdr:col>
                <xdr:colOff>523875</xdr:colOff>
                <xdr:row>2</xdr:row>
                <xdr:rowOff>409575</xdr:rowOff>
              </to>
            </anchor>
          </objectPr>
        </oleObject>
      </mc:Choice>
      <mc:Fallback>
        <oleObject progId="Word.Picture.8" shapeId="6145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4</vt:i4>
      </vt:variant>
    </vt:vector>
  </HeadingPairs>
  <TitlesOfParts>
    <vt:vector size="7" baseType="lpstr">
      <vt:lpstr>1- PLANILHA ANALÍTICA TRIÂNGULO</vt:lpstr>
      <vt:lpstr>2 - PLANILHA ANALÍTICA SUL</vt:lpstr>
      <vt:lpstr>3 - PLANILHA ANALÍTICA NORTE</vt:lpstr>
      <vt:lpstr>'1- PLANILHA ANALÍTICA TRIÂNGULO'!Area_de_impressao</vt:lpstr>
      <vt:lpstr>'1- PLANILHA ANALÍTICA TRIÂNGULO'!Titulos_de_impressao</vt:lpstr>
      <vt:lpstr>'2 - PLANILHA ANALÍTICA SUL'!Titulos_de_impressao</vt:lpstr>
      <vt:lpstr>'3 - PLANILHA ANALÍTICA NORTE'!Titulos_de_impressao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THIAGO ROSSI</dc:creator>
  <cp:lastModifiedBy>Rafael Gustavo Silva Resende</cp:lastModifiedBy>
  <cp:lastPrinted>2022-12-07T19:26:21Z</cp:lastPrinted>
  <dcterms:created xsi:type="dcterms:W3CDTF">2020-02-13T00:06:54Z</dcterms:created>
  <dcterms:modified xsi:type="dcterms:W3CDTF">2022-12-07T19:28:21Z</dcterms:modified>
</cp:coreProperties>
</file>